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135" windowHeight="9180" tabRatio="830" activeTab="10"/>
  </bookViews>
  <sheets>
    <sheet name="І" sheetId="1" r:id="rId1"/>
    <sheet name="ІІ" sheetId="2" r:id="rId2"/>
    <sheet name="ІІІ" sheetId="3" r:id="rId3"/>
    <sheet name="ІV" sheetId="4" r:id="rId4"/>
    <sheet name="V" sheetId="5" r:id="rId5"/>
    <sheet name="VІ" sheetId="6" r:id="rId6"/>
    <sheet name="VІІ" sheetId="7" r:id="rId7"/>
    <sheet name="VІІІ" sheetId="8" r:id="rId8"/>
    <sheet name="ІХ" sheetId="9" r:id="rId9"/>
    <sheet name="Х" sheetId="10" r:id="rId10"/>
    <sheet name="ХІ" sheetId="11" r:id="rId11"/>
    <sheet name="ХІІ" sheetId="12" r:id="rId12"/>
    <sheet name="ХІІІ" sheetId="13" r:id="rId13"/>
    <sheet name="ХІV" sheetId="14" r:id="rId14"/>
    <sheet name="ХV" sheetId="15" r:id="rId15"/>
    <sheet name="XVI" sheetId="16" r:id="rId16"/>
    <sheet name="ХVІI" sheetId="17" r:id="rId17"/>
    <sheet name="ХVІІI" sheetId="18" r:id="rId18"/>
    <sheet name="ХIX" sheetId="19" r:id="rId19"/>
    <sheet name="ХХ" sheetId="20" r:id="rId20"/>
    <sheet name="ХХI" sheetId="21" r:id="rId21"/>
    <sheet name="ХХІI" sheetId="22" r:id="rId22"/>
    <sheet name="ХХІІI" sheetId="23" r:id="rId23"/>
    <sheet name="ХХІV" sheetId="24" r:id="rId24"/>
    <sheet name="ХХV" sheetId="25" r:id="rId25"/>
    <sheet name="ХХVI" sheetId="26" r:id="rId26"/>
    <sheet name="ХХVII" sheetId="27" r:id="rId27"/>
    <sheet name="ХХVІІІ" sheetId="28" r:id="rId28"/>
    <sheet name="ХХІХ" sheetId="29" r:id="rId29"/>
    <sheet name="ХХХ" sheetId="30" r:id="rId30"/>
    <sheet name="ХХХІ" sheetId="31" r:id="rId31"/>
    <sheet name="ХХХІІ" sheetId="32" r:id="rId32"/>
    <sheet name="ХХХІІІ" sheetId="33" r:id="rId33"/>
    <sheet name="ХХХІV" sheetId="34" r:id="rId34"/>
    <sheet name="ХХХV" sheetId="35" r:id="rId35"/>
    <sheet name="ХХХVІ" sheetId="36" r:id="rId36"/>
  </sheets>
  <definedNames/>
  <calcPr fullCalcOnLoad="1"/>
</workbook>
</file>

<file path=xl/sharedStrings.xml><?xml version="1.0" encoding="utf-8"?>
<sst xmlns="http://schemas.openxmlformats.org/spreadsheetml/2006/main" count="1266" uniqueCount="385">
  <si>
    <r>
      <t xml:space="preserve">Централен венозен катетър (ЦВК) – набор за катетеризация на v.cava по техниката катетър върху водач (Селдингер). </t>
    </r>
    <r>
      <rPr>
        <b/>
        <sz val="11"/>
        <rFont val="Times New Roman"/>
        <family val="1"/>
      </rPr>
      <t>Двулумен</t>
    </r>
    <r>
      <rPr>
        <sz val="11"/>
        <rFont val="Times New Roman"/>
        <family val="1"/>
      </rPr>
      <t xml:space="preserve"> катетър от полиуретан, с мек връх, непрозрачен рентгенопозитивен, с прозрачно външно удължение; маркировка за дължината; фиксаторен клипс, клапани за безопасност монтирани на изходите на станичните лумени. </t>
    </r>
    <r>
      <rPr>
        <sz val="11"/>
        <rFont val="Times New Roman"/>
        <family val="1"/>
      </rPr>
      <t xml:space="preserve"> непрегъваем J-водач с гъвкав ръх; дилататор; свързващ кабел за ЕКГ;  спринцовка , скалпел, двулумен, S игла с метален предпазен механизъм, 7F, </t>
    </r>
    <r>
      <rPr>
        <b/>
        <sz val="11"/>
        <rFont val="Times New Roman"/>
        <family val="1"/>
      </rPr>
      <t>15 cm</t>
    </r>
    <r>
      <rPr>
        <sz val="11"/>
        <rFont val="Times New Roman"/>
        <family val="1"/>
      </rPr>
      <t xml:space="preserve"> дължина, D16/P16, игла </t>
    </r>
    <r>
      <rPr>
        <b/>
        <sz val="11"/>
        <rFont val="Times New Roman"/>
        <family val="1"/>
      </rPr>
      <t xml:space="preserve">18 G </t>
    </r>
    <r>
      <rPr>
        <sz val="11"/>
        <rFont val="Times New Roman"/>
        <family val="1"/>
      </rPr>
      <t xml:space="preserve">70 mm </t>
    </r>
  </si>
  <si>
    <r>
      <t xml:space="preserve">Централен венозен катетър (ЦВК) – набор за катетеризация на v.cava по техниката катетър върху водач (Селдингер). </t>
    </r>
    <r>
      <rPr>
        <b/>
        <sz val="11"/>
        <rFont val="Times New Roman"/>
        <family val="1"/>
      </rPr>
      <t>Двулумен</t>
    </r>
    <r>
      <rPr>
        <sz val="11"/>
        <rFont val="Times New Roman"/>
        <family val="1"/>
      </rPr>
      <t xml:space="preserve"> катетър от полиуретан, с мек връх, непрозрачен рентгенопозитивен, с прозрачно външно удължение; маркировка за дължината; фиксаторен клипс, клапани за безопасност монтирани на изходите на станичните лумени; непрегъваем J-водач с гъвкав ръх; дилататор; свързващ кабел за ЕКГ;  спринцовка , скалпел, двулумен, S игла с метален предпазен механизъм, 7F, 20</t>
    </r>
    <r>
      <rPr>
        <b/>
        <sz val="11"/>
        <rFont val="Times New Roman"/>
        <family val="1"/>
      </rPr>
      <t xml:space="preserve"> cm</t>
    </r>
    <r>
      <rPr>
        <sz val="11"/>
        <rFont val="Times New Roman"/>
        <family val="1"/>
      </rPr>
      <t xml:space="preserve"> дължина, D16/P16, игла </t>
    </r>
    <r>
      <rPr>
        <b/>
        <sz val="11"/>
        <rFont val="Times New Roman"/>
        <family val="1"/>
      </rPr>
      <t xml:space="preserve">18 G </t>
    </r>
    <r>
      <rPr>
        <sz val="11"/>
        <rFont val="Times New Roman"/>
        <family val="1"/>
      </rPr>
      <t xml:space="preserve">70 mm </t>
    </r>
  </si>
  <si>
    <r>
      <t xml:space="preserve">Централен венозен катетър (ЦВК) – набор за катетеризация на v.cava по техниката катетър върху водач (Селдингер). </t>
    </r>
    <r>
      <rPr>
        <b/>
        <sz val="11"/>
        <rFont val="Times New Roman"/>
        <family val="1"/>
      </rPr>
      <t>Трилумен</t>
    </r>
    <r>
      <rPr>
        <sz val="11"/>
        <rFont val="Times New Roman"/>
        <family val="1"/>
      </rPr>
      <t xml:space="preserve"> катетър полиуретан, с мек връх, непрозрачен рентгенопозитивен, с прозрачно външно удължение; маркировка за дължината; фиксаторен клипс, клапани за безопасност монтирани на изходите на станичните лумени. С S-образна игла с  предпазен механизъм, непрегъваем J-водач с гъвкав ръх; дилататор; свързващ кабел за ЕКГ;  спринцовка, скалпел - 7F, </t>
    </r>
    <r>
      <rPr>
        <b/>
        <sz val="11"/>
        <rFont val="Times New Roman"/>
        <family val="1"/>
      </rPr>
      <t>20 cm д</t>
    </r>
    <r>
      <rPr>
        <sz val="11"/>
        <rFont val="Times New Roman"/>
        <family val="1"/>
      </rPr>
      <t xml:space="preserve">ължина, D16/M18/P18, игла </t>
    </r>
    <r>
      <rPr>
        <b/>
        <sz val="11"/>
        <rFont val="Times New Roman"/>
        <family val="1"/>
      </rPr>
      <t>18 G</t>
    </r>
    <r>
      <rPr>
        <sz val="11"/>
        <rFont val="Times New Roman"/>
        <family val="1"/>
      </rPr>
      <t xml:space="preserve"> 70 mm</t>
    </r>
  </si>
  <si>
    <t>Централен венозен катетър (ЦВК) - за вена Югуларис, Размер на канюлата G14, 50 мм дължина; катетър 1.1х1.7 мм, 32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</si>
  <si>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Централен венозен катетър (ЦВК) - за вена Югуларис, Размер на канюлата G14, 50 мм дължина; катетър 1.1х1.7 мм, 45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</si>
  <si>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Централен венозен катетър (ЦВК) - за вена Субклавия, Размер на канюлата G14, 50 мм дължина; катетър 1.1х1.7 мм, 32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</si>
  <si>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Централен венозен катетър (ЦВК) - за вена Субклавия,, Размер на канюлата G14, 50 мм дължина; катетър 1.1х1.7 мм, 45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</si>
  <si>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Комплект за плеврална пункция- тънкостенна игла 3.35 x 78 mm, ренгенопозитивен полиуретанов катетър-  ø 2.7 mm и дължина 450 mm, двойна възвратна клапа, торба 2 л., спринцовка 60ml, трипътно кранче</t>
  </si>
  <si>
    <r>
      <t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</t>
    </r>
    <r>
      <rPr>
        <b/>
        <sz val="11"/>
        <rFont val="Times New Roman"/>
        <family val="1"/>
      </rPr>
      <t xml:space="preserve"> трилумен, V игла, 7F, 15 cm дължина, лумени  G 16/16/18, игла 18 G 70 mm, ЕКГ кабел за позициониране</t>
    </r>
  </si>
  <si>
    <r>
      <t xml:space="preserve"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 </t>
    </r>
    <r>
      <rPr>
        <b/>
        <sz val="11"/>
        <rFont val="Times New Roman"/>
        <family val="1"/>
      </rPr>
      <t>трилумен, V игла, 7F, 20 cm дължина, лумени  G 16/16/18, игла 18 G 70 mm, ЕКГ кабел за позициониране</t>
    </r>
  </si>
  <si>
    <t xml:space="preserve">Прозрачна,стерилна, самозалепваща превръзка, водо и бактерионепропусклива, дишаща,поемаща функцията на кожата съвместима с вакуум терапия,15cm x 20cm Разграфена </t>
  </si>
  <si>
    <t xml:space="preserve">Прозрачна, самозалепваща превръзка, водо и бактерионепропусклива, дишаща,поемаща функцията на кожата съвместима с вакуум терапия,10cm x 10m Разграфена </t>
  </si>
  <si>
    <t>Интравенозна система за измерване на централно венозно налягане  със система, 145 см</t>
  </si>
  <si>
    <t xml:space="preserve">Капачка затваряща венозен път за многократно инжектиране през мембрана </t>
  </si>
  <si>
    <t>Игла за запечатване на порт на банка или флакон</t>
  </si>
  <si>
    <t xml:space="preserve">Трансферираща капачка за асептично преливане на флуиди м/у екофлакони и стъклени контейнери с диаметър до 20 mm </t>
  </si>
  <si>
    <t>Трансферираща капачка за асептично преливане на флуиди м/у екофлакони и стъклени контейнери с диаметър до 20 mm. Затворена система с възможност за включване към инфузионна система без откачане.</t>
  </si>
  <si>
    <t>Клапа за многократна апликация аспирация или инжектиране ,подходящи за Luer Lock и Luer Slip връзки с дебит 360 мл/мин, лесна дезинфекция</t>
  </si>
  <si>
    <t xml:space="preserve">Трикомпонентни спринцовки;
Материал – полипропилен;
Неизтриваща се черна градуировка; С игла
Обеми: 1 ml.
</t>
  </si>
  <si>
    <t xml:space="preserve">Трикомпонентни спринцовки;
Материал – полипропилен;
Неизтриваща се черна градуировка;
Обеми:2 ml.
</t>
  </si>
  <si>
    <t>ХІV</t>
  </si>
  <si>
    <t>ХV</t>
  </si>
  <si>
    <t>ХХ</t>
  </si>
  <si>
    <t>ТУПФЕРИ, ЛЕНТИ</t>
  </si>
  <si>
    <t>ХХІV</t>
  </si>
  <si>
    <t>ХХХ</t>
  </si>
  <si>
    <t>Наименование</t>
  </si>
  <si>
    <t>Мярка</t>
  </si>
  <si>
    <t>бр</t>
  </si>
  <si>
    <t>Държач за трипътници и манометърна скала за интравенозна система за измерване на ЦВН</t>
  </si>
  <si>
    <t xml:space="preserve">Трикомпонентна спринцовка 20 ml за перфузор, еквивалентна за инфузионна помпа SPACE Луер-лок, без игла
Материал – полипропилен, специално обработени плъзгащи повърхности, прозрачен цилиндър;
Неизтриваща се градуировка под 45°;
Обеми: 20 ml.
</t>
  </si>
  <si>
    <t>Оригинална система за перфузор, еквивалентна за инфузионна помпа SPACE Луер-лок, диаметър 1,5 х 2,7 mm; 200 см
Материал – ПВХ, прозрачен;
Дължини: 200 cm.</t>
  </si>
  <si>
    <t>Фотозащитена спринцовка за перфузор 50 сс - Оригинална спринцовка за перфузор 50 сс, без игла, полипропиленова, фотозащитена, с интегриран филтър 15 микрона, еквивалентна за перфузори Браун, меко плъзгащ се уплътнител на цилиндъра с двойно уплътнение, направен от синтетичен материал, без латекс,според ISO 10 993 ( биологична оценка на медицинските консумативи)</t>
  </si>
  <si>
    <t>3.3. Чаршаф 310/250 см, с усилен отвор с инцизионно фолио 28Х32см. и торбички за инструменти</t>
  </si>
  <si>
    <t>3.4. Четири кърпи 33/33см;</t>
  </si>
  <si>
    <t>5.2. ангиографски чаршаф  340/240 с 2  отвора за феморални артер.и 2 отвора за радиални артерии</t>
  </si>
  <si>
    <t>7.5 четири кърпи 33 /33см.</t>
  </si>
  <si>
    <t>8.1 един чаршаф за операционна маса  140190см</t>
  </si>
  <si>
    <t>8.2 един чувал за маса за инструменти 80/145 см.</t>
  </si>
  <si>
    <t>8.5 два крачола 75/120см.</t>
  </si>
  <si>
    <t>8.6 четири кърпи 33/33см.</t>
  </si>
  <si>
    <t>Пяна за защита на кожата при инконтиненция и за профилактика срещу декубитуси, с нутрискин комплекс от урея, креатин и пантенол, засилващи естествените регенериращи свойства на кожата;флакон 100мл</t>
  </si>
  <si>
    <t>оп.</t>
  </si>
  <si>
    <t xml:space="preserve"> Фотозощитена оригинална система за перфузор, еквивалентна за инфузионна помпа SPACE Луер-лок, диаметър 1,5 х 2,7 mm; 200 см
Материал – ПВХ
Дължини: 200 cm.</t>
  </si>
  <si>
    <t>Интравенозна система за подаване на инфузионни разтвори еквивалентна за волуметрична помпа SPACE; пластмасова игла с въздуховзимащ канал, снабден с бактериален филтър и капаче; твърда прозрачна капкова камера, изработена заедно с иглата, с еластичен пълнещ сегмент и пръстен за механична фиксация; 20 капки = 1 ml; 15 µm филтър за механични частици; силиконов сегмент за помпата. Устойчив на налягане до 4.5 бара. и филтър за самозареждане.Ролков регулатор с място за поставяне на иглата;Не съдържа DEHP</t>
  </si>
  <si>
    <t>Система за ентерално хранене, еквивалентна за волуметрична помпа инфузомат SPACE,луер-лок, с универсален накрайник, с дължиина 250 см.</t>
  </si>
  <si>
    <t>КОНСУМАТИВ еквивалентен ЗА РАБОТА С  ИНФУЗИОННИ ПОМПИ SPACE</t>
  </si>
  <si>
    <t>Сонда дуоденална цил. връх CH 12,14, 125 см. , без съдържание на DEHP</t>
  </si>
  <si>
    <t>Сонда дуоденална цил. връх CH 16, 125 см., без съдържание на DEHP</t>
  </si>
  <si>
    <t>Сонда дуоденална  цил. връх CH 18, 125 см., без съдържание на DEHP</t>
  </si>
  <si>
    <t>ХVI</t>
  </si>
  <si>
    <t>ХVІI</t>
  </si>
  <si>
    <t>ХVІІI</t>
  </si>
  <si>
    <t>ХІX</t>
  </si>
  <si>
    <t>ХХI</t>
  </si>
  <si>
    <t>ХХІI</t>
  </si>
  <si>
    <t>ХХІІI</t>
  </si>
  <si>
    <t>ХХVI</t>
  </si>
  <si>
    <t>ХХVІI</t>
  </si>
  <si>
    <t>ПРЕВЪРЗОЧНИ СЕТОВЕ И КОНСУМАТИВИ ЕКВИВАЛЕНТНИ ЗА  ВАКУУМ СИСТЕМА RENASYS</t>
  </si>
  <si>
    <t>Торби за външна аспирация еквивалентни за система Вакуфикс 3л</t>
  </si>
  <si>
    <r>
      <t xml:space="preserve">50 сс оригинална трикомпонентна спринцовка за перфузор, луер-лок, </t>
    </r>
    <r>
      <rPr>
        <u val="single"/>
        <sz val="11"/>
        <color indexed="8"/>
        <rFont val="Times New Roman"/>
        <family val="1"/>
      </rPr>
      <t>с игла.</t>
    </r>
    <r>
      <rPr>
        <sz val="11"/>
        <color indexed="8"/>
        <rFont val="Times New Roman"/>
        <family val="1"/>
      </rPr>
      <t xml:space="preserve"> Материал – полипропилен, специално обработени плъзгащи повърхности, прозрачен цилиндър. Неизтриваща се градуировка, нанесена под ъгъл 45 градуса, спрямо ориентацията на спринцовката, устойчива на налягане до 9 bar. Т-образна форма на петата на буталото за сигурно захващане от помпата. Фабрично изработен фиксатор на предната част на спринцовката за сигурно захващане към помпата.</t>
    </r>
  </si>
  <si>
    <r>
      <t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-</t>
    </r>
    <r>
      <rPr>
        <b/>
        <sz val="11"/>
        <rFont val="Times New Roman"/>
        <family val="1"/>
      </rPr>
      <t>2 инча 14 G</t>
    </r>
  </si>
  <si>
    <r>
      <t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rFont val="Times New Roman"/>
        <family val="1"/>
      </rPr>
      <t xml:space="preserve"> 2 инча 16G</t>
    </r>
  </si>
  <si>
    <r>
      <t xml:space="preserve"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 </t>
    </r>
    <r>
      <rPr>
        <b/>
        <sz val="11"/>
        <rFont val="Times New Roman"/>
        <family val="1"/>
      </rPr>
      <t>2 инча 18G</t>
    </r>
  </si>
  <si>
    <r>
      <t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rFont val="Times New Roman"/>
        <family val="1"/>
      </rPr>
      <t xml:space="preserve"> 2 инча 20G</t>
    </r>
  </si>
  <si>
    <r>
      <t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rFont val="Times New Roman"/>
        <family val="1"/>
      </rPr>
      <t xml:space="preserve"> 2 инча, 16 G</t>
    </r>
    <r>
      <rPr>
        <sz val="11"/>
        <rFont val="Times New Roman"/>
        <family val="1"/>
      </rPr>
      <t xml:space="preserve">
</t>
    </r>
  </si>
  <si>
    <r>
      <t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color indexed="8"/>
        <rFont val="Times New Roman"/>
        <family val="1"/>
      </rPr>
      <t>18G</t>
    </r>
  </si>
  <si>
    <r>
      <t xml:space="preserve"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</t>
    </r>
    <r>
      <rPr>
        <b/>
        <sz val="11"/>
        <color indexed="8"/>
        <rFont val="Times New Roman"/>
        <family val="1"/>
      </rPr>
      <t>-20G</t>
    </r>
  </si>
  <si>
    <r>
      <t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color indexed="8"/>
        <rFont val="Times New Roman"/>
        <family val="1"/>
      </rPr>
      <t>22G</t>
    </r>
  </si>
  <si>
    <r>
      <t xml:space="preserve"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</t>
    </r>
    <r>
      <rPr>
        <b/>
        <sz val="11"/>
        <color indexed="8"/>
        <rFont val="Times New Roman"/>
        <family val="1"/>
      </rPr>
      <t>-24G</t>
    </r>
  </si>
  <si>
    <r>
      <t xml:space="preserve">Трипътни кранчета и системи за инфузия и мониторинг. Налягане до 4 bar; въртене на 360°; радиално и аксиално подвижно фиксиране; </t>
    </r>
    <r>
      <rPr>
        <u val="single"/>
        <sz val="11"/>
        <color indexed="8"/>
        <rFont val="Times New Roman"/>
        <family val="1"/>
      </rPr>
      <t>устойчиви на липиди и агресивни медикаменти</t>
    </r>
    <r>
      <rPr>
        <sz val="11"/>
        <color indexed="8"/>
        <rFont val="Times New Roman"/>
        <family val="1"/>
      </rPr>
      <t xml:space="preserve">
прозрачен корпус; различни цветове;</t>
    </r>
  </si>
  <si>
    <r>
      <t>Трипътни кранчета и системи за инфузия и мониторинг. Налягане до 4 bar; въртене на 360°; радиално и аксиално подвижно фиксиране; с удължител 25 см;</t>
    </r>
    <r>
      <rPr>
        <u val="single"/>
        <sz val="11"/>
        <color indexed="8"/>
        <rFont val="Times New Roman"/>
        <family val="1"/>
      </rPr>
      <t>устойчиви на липиди и агресивни медикаменти</t>
    </r>
    <r>
      <rPr>
        <sz val="11"/>
        <color indexed="8"/>
        <rFont val="Times New Roman"/>
        <family val="1"/>
      </rPr>
      <t xml:space="preserve">
прозрачен корпус;
</t>
    </r>
  </si>
  <si>
    <r>
      <t xml:space="preserve">Манифолд с  трипътни кранчета и системи за инфузия и мониторинг. Налягане до 4 bar; въртене на 360°; радиално и аксиално подвижно фиксиране; </t>
    </r>
    <r>
      <rPr>
        <u val="single"/>
        <sz val="11"/>
        <color indexed="8"/>
        <rFont val="Times New Roman"/>
        <family val="1"/>
      </rPr>
      <t>устойчиви на липиди и агресивни медикаменти</t>
    </r>
    <r>
      <rPr>
        <sz val="11"/>
        <color indexed="8"/>
        <rFont val="Times New Roman"/>
        <family val="1"/>
      </rPr>
      <t xml:space="preserve">
прозрачен корпус три кранчета с различни цветове в общ корпус.
</t>
    </r>
  </si>
  <si>
    <r>
      <t xml:space="preserve">Централен венозен катетър по Зелдингер, </t>
    </r>
    <r>
      <rPr>
        <b/>
        <sz val="11"/>
        <rFont val="Times New Roman"/>
        <family val="1"/>
      </rPr>
      <t>еднолумен,</t>
    </r>
    <r>
      <rPr>
        <sz val="11"/>
        <rFont val="Times New Roman"/>
        <family val="1"/>
      </rPr>
      <t xml:space="preserve"> S игла,</t>
    </r>
    <r>
      <rPr>
        <b/>
        <sz val="11"/>
        <rFont val="Times New Roman"/>
        <family val="1"/>
      </rPr>
      <t>15 cm</t>
    </r>
    <r>
      <rPr>
        <sz val="11"/>
        <rFont val="Times New Roman"/>
        <family val="1"/>
      </rPr>
      <t xml:space="preserve"> дължина, </t>
    </r>
    <r>
      <rPr>
        <b/>
        <sz val="11"/>
        <rFont val="Times New Roman"/>
        <family val="1"/>
      </rPr>
      <t>G16,</t>
    </r>
    <r>
      <rPr>
        <sz val="11"/>
        <rFont val="Times New Roman"/>
        <family val="1"/>
      </rPr>
      <t xml:space="preserve"> игла G18/70 мм, водач J 0.89 мм х50см - вена юголарис,фиксаторен клипс, клапани за безопасност монтирани на изходите на станичните лумени, ECG кабел, спринцовка, дилататор </t>
    </r>
  </si>
  <si>
    <r>
      <t>Универсална гравитационна интравенозна система за твърди и деформируеми контейнери;клапан за подаване на въздух, снабден с бактериален филтър и капаче;капкова камера за 20 капки = 1 ml; 15 µm филтър за механични честици;</t>
    </r>
    <r>
      <rPr>
        <u val="single"/>
        <sz val="11"/>
        <rFont val="Times New Roman"/>
        <family val="1"/>
      </rPr>
      <t>прецизен регулатор с точна градиуровка в ml/h обезпечаващ постоянна скорост.Не съдържа DEHP</t>
    </r>
  </si>
  <si>
    <r>
      <t xml:space="preserve">Самозареждаща се универсална гравитационна интравенозна система за твърди и деформируеми контейнери;
Хидрофобен филтър, предпазващ от протичане и контаминация, аерофобен филтър, спиращ  проникването на въздух, пластмасова игла с въздуховзимащ канал, снабден с бактериален филтър и капаче; твърда прозрачна капкова камера, изработена заедно с иглата, с еластичен пълнещ сегмент и пръстен за механична фиксация; 20 капки = 1 ml; </t>
    </r>
    <r>
      <rPr>
        <u val="single"/>
        <sz val="11"/>
        <rFont val="Times New Roman"/>
        <family val="1"/>
      </rPr>
      <t>филтър за обезвъздушаване и филтър за бързо пълнене15 µm филтър за механични частици</t>
    </r>
    <r>
      <rPr>
        <sz val="11"/>
        <rFont val="Times New Roman"/>
        <family val="1"/>
      </rPr>
      <t xml:space="preserve">.Ролков регулатор с място за поставяне на иглата;Не съдържа DEHP
</t>
    </r>
  </si>
  <si>
    <r>
      <t xml:space="preserve">Аспиратор за многодозови малки флакони въздушен компенсатор; капаче за покриване на аспирационния порт; обем 2,4 ml; скорост на проток (дест. вода) над 30 ml/min; налягане до 3,1 bar, </t>
    </r>
    <r>
      <rPr>
        <u val="single"/>
        <sz val="11"/>
        <rFont val="Times New Roman"/>
        <family val="1"/>
      </rPr>
      <t>за</t>
    </r>
    <r>
      <rPr>
        <sz val="11"/>
        <rFont val="Times New Roman"/>
        <family val="1"/>
      </rPr>
      <t xml:space="preserve"> малки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флакони/с микро игла/. филтър за бактерии 0.45 микрона и филтър за частици 5 микрона</t>
    </r>
  </si>
  <si>
    <t>X</t>
  </si>
  <si>
    <r>
      <t xml:space="preserve">Еднократен стерилен каскаден филтър за автохемотрансфузия- вътрешен 170 </t>
    </r>
    <r>
      <rPr>
        <sz val="11"/>
        <color indexed="8"/>
        <rFont val="Times New Roman"/>
        <family val="1"/>
      </rPr>
      <t>µ, среден 40 µ, външен 10 µ</t>
    </r>
  </si>
  <si>
    <t>Капачки за ПВК и катетри, луер-лок връзка, мъжко-женско</t>
  </si>
  <si>
    <t>Клапа за многократна апликация и аспирация,подходящи за Luer Lock и Luer Slip връзки с дебит 360 мл/мин, лесна дезинфекция, с удължител 10 см, подходяща за всички интравенозни системи</t>
  </si>
  <si>
    <t>Аспиратор за многодозови флакони въздушен компенсатор; капаче за покриване на аспирационния порт; обем 2,4 ml; скорост на проток (дест. вода) над 30 ml/min; налягане до 3,1 bar, филтър за бактерии 0.45 микрона и филтър за частици 5 микрона, с възвратна клапа</t>
  </si>
  <si>
    <t xml:space="preserve">Инфузионен филтър обезвъздушаващ се и задържащ бактерии и частици, 0,2 µm филтър; площ 10.0 см²; обем 2.4 ml; скорост на проток (дест. вода) над 30 ml/min; налягане до 3,1 bar., </t>
  </si>
  <si>
    <t>Инфузионен филтър обезвъздушаващ се и задържащ бактерии и частици, 0,2 µm филтър; площ 4,3 см²; обем 1 ml; скорост на проток (дест. вода) над 30 ml/min; налягане до 3,1 bar., педиатричен</t>
  </si>
  <si>
    <t>Инфузионен филтър за мастни емулсии и смесени парентерални разтвори, 1,2  µm филтър обезвъздушаващ се и задържащ бактерии, гъбички, спори и частици; площ 10.0 см²; обем 2,4 ml; скорост на проток (дест. вода) над 100 ml/min; налягане до 3,1 bar.</t>
  </si>
  <si>
    <t>Инфузионен филтър за мастни емулсии и смесени парентерални разтвори, 1,2  µm филтър обезвъздушаващ се и задържащ бактерии, гъбички, спори и частици; площ 4.3 см²; обем 1.0 ml; скорост на проток (дест. вода) над 100 ml/min; налягане до 3,1 bar., педиатричен</t>
  </si>
  <si>
    <t xml:space="preserve"> СКАЛПЕЛИ </t>
  </si>
  <si>
    <t>Дренаж абдоминален силиконов СН 18</t>
  </si>
  <si>
    <t>Дренаж абдоминален силиконов СН 21</t>
  </si>
  <si>
    <t>Дренаж абдоминален силиконов СН 24</t>
  </si>
  <si>
    <t>Дренаж абдоминален силиконов СН 27</t>
  </si>
  <si>
    <t>Дренаж гофриран силиконов 6/36см</t>
  </si>
  <si>
    <t>Кер дренаж латекс,/Т-дренаж/, 80x5x5 см, 09СН -24CH</t>
  </si>
  <si>
    <t>Кер дренаж силиконов,/Т-дренаж/, 80x10x10 см, 12СН -16CH</t>
  </si>
  <si>
    <t>Стерилен силно абсорбиращ компрес-10см/13см</t>
  </si>
  <si>
    <t>Стерилен силно абсорбиращ компрес-13см/15см</t>
  </si>
  <si>
    <t>Катетри аспирационни, ендоброхиални, със странични отвори, прави, дължина 52см 10 F</t>
  </si>
  <si>
    <t>Адаптор за регулиране на вакуум</t>
  </si>
  <si>
    <t>Назален катетър за подаване на кислород тип очила за деца</t>
  </si>
  <si>
    <t>Назален катетър за подаване на кислород тип очила за възрастни</t>
  </si>
  <si>
    <t>Маски за подавне на кислород тип Ешман за деца</t>
  </si>
  <si>
    <t>Маски за инхалация</t>
  </si>
  <si>
    <t>бр.</t>
  </si>
  <si>
    <t>Сет за плеврална пункция</t>
  </si>
  <si>
    <t>Универсален електрод за периферни отвеждания за ЕКГ – тип щипка</t>
  </si>
  <si>
    <t>Престилки-Полиетиленови еднократни предни</t>
  </si>
  <si>
    <t>Четки за цитонамазки</t>
  </si>
  <si>
    <t>Презервативи</t>
  </si>
  <si>
    <t>Вакуум електроди</t>
  </si>
  <si>
    <t>Вагинални спекулуми за еднократна употреба</t>
  </si>
  <si>
    <t>Еднократни бъбрековидни легенчета</t>
  </si>
  <si>
    <t>Електроден контактен шпрей</t>
  </si>
  <si>
    <t>Пъпни клампи</t>
  </si>
  <si>
    <t xml:space="preserve">Ръкавици-Полиетилен еднократни нестерилни </t>
  </si>
  <si>
    <t>Шапка тип шлем</t>
  </si>
  <si>
    <t>Шапка тип барета</t>
  </si>
  <si>
    <t>6.4. Чаршаф 150/200см;</t>
  </si>
  <si>
    <t>Тампони, напоени с глицерин и лимонов аромат, за хигиена в устата, освежаващи и стимулиращи слюноотделянето</t>
  </si>
  <si>
    <t>Хирургически предпазни очила с ниска степен на изпотяване</t>
  </si>
  <si>
    <t>БАНКИ ТИП ТОРБИЧКА ЗА УРИНА</t>
  </si>
  <si>
    <t>КАТЕТРИ</t>
  </si>
  <si>
    <t>СОНДИ</t>
  </si>
  <si>
    <t>ДРЕНАЖИ</t>
  </si>
  <si>
    <t>МАСКИ</t>
  </si>
  <si>
    <t>Оригинална система за перфузор, еквивалентна за инфузионна помпа SPACE Луер-лок, диаметър 1 х 2 mm; 200 см с пластмасова клампа за пълно прекъсване на инфузията, 1,3мл. Остатъчен обем.
Материал – ПВХ, прозрачен;
Дължини: 200 cm.</t>
  </si>
  <si>
    <t>Затворена система за измерване на урина с торба 2л., с клапан за източване</t>
  </si>
  <si>
    <t>Стерилен  джоб за инструменти  с адхезивна лента, размер 43/38</t>
  </si>
  <si>
    <t>Стерилен  чувал за операционна маса от нетъкан текстил, с телескопично нагъване, размер 80/145 и абсорбираща зона 60Х145 см.</t>
  </si>
  <si>
    <t xml:space="preserve">Хирургичен стерилен ръкав, нетъкан текстил с фиксация в двата края, дължина 50см. Ширина основа 50 см., ширина маншет 30см. </t>
  </si>
  <si>
    <t>Стерилни крачоли от мек трислоен нетъкан материал за покриване на краката с размери 75/120</t>
  </si>
  <si>
    <t>Стерилни операционни чаршафи - без прорез, с лепенка  75см/90см</t>
  </si>
  <si>
    <t>Стерилни операционни чаршафи с прорез 7см, с лепенка, 75см/90см</t>
  </si>
  <si>
    <t>Стерилно покривало за апаратура от полиетиленов филм, ластик без съдържание на латекс,  размер 50Х100см.</t>
  </si>
  <si>
    <t>Еднократни 3-слойни операционни маски, от  нетъкан материал, със специална лента против изпотяване, с междинен филтър с висока бактериална филтрация, с носен фиксатор, с връзки, с бактериална филтрация над 98%, размер 175/100мм.</t>
  </si>
  <si>
    <t>ХЕМОСТАТИЧНИ ГЪБИ</t>
  </si>
  <si>
    <t>І.</t>
  </si>
  <si>
    <t>ІІ.</t>
  </si>
  <si>
    <t>ІІІ.</t>
  </si>
  <si>
    <t>ХІІ.</t>
  </si>
  <si>
    <t>ТОРБИ ЗА ВЪНШНА АСПИРАЦИЯ</t>
  </si>
  <si>
    <t>ФОЛИО ЗА ОПЕРАТИВНО ПОЛЕ</t>
  </si>
  <si>
    <t>Аспирационен набор за трахиален секрет</t>
  </si>
  <si>
    <t>Торби уринаторни с клапан 150см/200см,  2л</t>
  </si>
  <si>
    <t>Ръкавици нитрил без пудра, нестерилни, размер S,M,L , 24 см. със заоблен ръб на маншета, с грапава повърхност на пръстите, цвят син</t>
  </si>
  <si>
    <t>Ръкавици нитрил без пудра, нестерилни, размер S,M,L , 24 см. със заоблен ръб на маншета, с грапава повърхност на пръстите, цвят бял</t>
  </si>
  <si>
    <t>Наконечници за тимпанометър
 ТМ 262 /различен размер/</t>
  </si>
  <si>
    <t>Електроден контактен гел</t>
  </si>
  <si>
    <t>Шпатули еднократни стерилни за гърло</t>
  </si>
  <si>
    <t>1</t>
  </si>
  <si>
    <t>АСПИРАЦИОННА КАНЮЛА</t>
  </si>
  <si>
    <t>ТАМПОНИ ЗА УСТНА КУХИНА</t>
  </si>
  <si>
    <t>Дезиле 8 F (2,8мм. х 3,5мм., L10см ) интродюсер с хемостатична клапа и сет  за въвеждане; покриващо стерилно чорапче</t>
  </si>
  <si>
    <t>Сет за канюлиране на артерия по Селдингер 20 G – 8 см.</t>
  </si>
  <si>
    <t>Сет за канюлиране на артерия по Селдингер 22 G – 8 см.</t>
  </si>
  <si>
    <t>РАЗНИ МЕДИЦИНСКИ КОНСУМАТИВИ</t>
  </si>
  <si>
    <t>СТЕРИЛНИ ТОРБИЧКИ</t>
  </si>
  <si>
    <t>СПЕЦИАЛЕН ЧАРШАФ</t>
  </si>
  <si>
    <t>чифт</t>
  </si>
  <si>
    <t>ХХVІІІ</t>
  </si>
  <si>
    <t>ХХІХ</t>
  </si>
  <si>
    <t>ХХХІ</t>
  </si>
  <si>
    <t>ХХХІІ</t>
  </si>
  <si>
    <t>ХХХІІІ</t>
  </si>
  <si>
    <t xml:space="preserve">Хирургични маски от хипоалергичен нетъкан материал, със защитен прозрачен шлем, с покритие против изпотяване, с бактериална филтрация над 98% </t>
  </si>
  <si>
    <t xml:space="preserve">Хирургични маски от хипоалергичен нетъкан материал, трислойни с назален клип, фиксация с връзки, бактериална и аерозолна филтрация </t>
  </si>
  <si>
    <t>Рентгенопозитивни тупфери  от памучна марля, 24 нишки на квадратен сантиметър, нестерилни, размер  S</t>
  </si>
  <si>
    <t>Антимикробно инцизионно фолио за оперативно поле,  стерилно, размер -66см/60см / , инцизионна антимикробна част 56см Х 60см.</t>
  </si>
  <si>
    <t>Острие - лезвие за скалпел № 10</t>
  </si>
  <si>
    <t>Острие - лезвие за скалпел № 11</t>
  </si>
  <si>
    <t>Острие - лезвие за скалпел № 15</t>
  </si>
  <si>
    <t>Редон дренаж  200 мл</t>
  </si>
  <si>
    <t>Редон дренаж  30 мл</t>
  </si>
  <si>
    <t>Пластмасови  подлоги</t>
  </si>
  <si>
    <t>Уринатори</t>
  </si>
  <si>
    <t>Антимикробно инцизионно фолио за оперативно поле,  стерилно, размер - 44см/35см / , инцизионна антимикробна част 34см Х 35см.</t>
  </si>
  <si>
    <t>Инцизионно фолио за оперативно поле,  стерилно , прозрачно , дишащо, размер 60см/45см, инцизионна част 50см/45см</t>
  </si>
  <si>
    <t>Инцизионно фолио за оперативно поле,  стерилно , прозрачно , дишащо, размер 90см/60см, инцизионна част - 60см/60см</t>
  </si>
  <si>
    <t>Сет за канюлиране на артерия по Селдингер 18 G, 20 G - 16 см.</t>
  </si>
  <si>
    <t>Катетри аспирационни, ендоброхиални, със странични отвори, прави, дължина 52см 6F</t>
  </si>
  <si>
    <t>Катетри аспирационни, ендоброхиални, със странични отвори, прави, дължина 52см 8F</t>
  </si>
  <si>
    <t xml:space="preserve">Катетри аспирационни, ендоброхиални, със странични отвори, прави, дължина 52см 12 F </t>
  </si>
  <si>
    <t xml:space="preserve">Катетри аспирационни, ендоброхиални, със странични отвори, прави, дължина 52см 14 F </t>
  </si>
  <si>
    <t>Катетри аспирационни, ендоброхиални, със странични отвори, прави, дължина 52см 16 F</t>
  </si>
  <si>
    <t>Редон дренаж  500 мл</t>
  </si>
  <si>
    <t>Латексов дрен тип Пецер № 24, 26, 28, 30, 32</t>
  </si>
  <si>
    <t>ПРЕДПАЗНИ ОЧИЛА</t>
  </si>
  <si>
    <t>Ултразвук гел х 1 л.</t>
  </si>
  <si>
    <t>Калцуни за обувки № 45</t>
  </si>
  <si>
    <t>Ръкавици - нестерилни латекс, без талк размери S, M, L</t>
  </si>
  <si>
    <t xml:space="preserve">Самозареждаща се универсална гравитационна интравенозна система за твърди и деформируеми контейнери;
Хидрофобен филтър, предпазващ от протичане и контаминация, аерофобен филтър, спиращ  проникването на въздух, пластмасова игла с въздуховзимащ канал, снабден с бактериален филтър и капаче; твърда прозрачна капкова камера, изработена заедно с иглата, с еластичен пълнещ сегмент и пръстен за механична фиксация; 20 капки = 1 ml; 15 µm филтър за механични частици.Ролков регулатор с място за поставяне на иглата;Не съдържа DEHP
</t>
  </si>
  <si>
    <t xml:space="preserve">Стерилни ланцети </t>
  </si>
  <si>
    <t xml:space="preserve"> СТЕРИЛНИ  ЛАНЦЕТИ </t>
  </si>
  <si>
    <t>Устройство за трениране на дишането с мундщук</t>
  </si>
  <si>
    <t>УСТРОЙСТВО ЗА  ДИХАТЕЛНА ГИМНАСТИКА</t>
  </si>
  <si>
    <t>V</t>
  </si>
  <si>
    <t>VІ</t>
  </si>
  <si>
    <t>VІІ</t>
  </si>
  <si>
    <t>VІІІ</t>
  </si>
  <si>
    <t>ІХ</t>
  </si>
  <si>
    <t>ХІ</t>
  </si>
  <si>
    <t>ХІІІ</t>
  </si>
  <si>
    <t>Шапка тип  дамски шлем /да покриват дълги коси/</t>
  </si>
  <si>
    <t>Антибактериална антистатична залепваща подложка от ПЕ филм, покрит с антистатичен акрилен адхезив, обработен с широкоспектърен биоцид, неразтворим във вода, разтворим в най-ниски алкохоли и гликоли и висока температурна стабилност, с размер 46/75см., цвят син. Опаковка от тридесет ежедневно подлежащи на подмяна подложки.</t>
  </si>
  <si>
    <t>Антибактериална антистатична залепваща подложка от ПЕ филм, покрит с антистатичен акрилен адхезив, обработен с широкоспектърен биоцид, неразтворим във вода, разтворим в най-ниски алкохоли и гликоли и висока температурна стабилност, с размер 66/114см., цвят син.Опаковка от тридесет ежедневно подлежащи на подмяна подложки.</t>
  </si>
  <si>
    <t>Стерилни ръкавици за преглед от етилен винил кополимер Калциум карбонат, с неформован край, хипоалергични, дебелини на пръсти/ длан/, маншет - 0,03мм,минимална дължина 273мм</t>
  </si>
  <si>
    <t xml:space="preserve"> СТЕРИЛНИ ХИРУРГИЧНИ РЪКАВИЦИ </t>
  </si>
  <si>
    <t>Стерилни  хирургични ръкавици № 6, латекс с пудра,  със съдържание на протеини под 0,30 мг на 1,0 грам, без ръб</t>
  </si>
  <si>
    <t>Стерилни  хирургични ръкавици № 6,5, латекс с пудра,  със съдържание на протеини под 0,30 мг на 1,0 грам, без ръб</t>
  </si>
  <si>
    <t>Стерилни  хирургични ръкавици № 7, латекс с пудра,  със съдържание на протеини под 0,30 мг на 1,0 грам, без ръб</t>
  </si>
  <si>
    <t>Стерилни  хирургични ръкавици № 7,5, латекс с пудра,  със съдържание на протеини под 0,30 мг на 1,0 грам, без ръб</t>
  </si>
  <si>
    <t>Стерилни  хирургични ръкавици № 8, латекс с пудра,  със съдържание на протеини под 0,30 мг на 1,0 грам, без ръб</t>
  </si>
  <si>
    <t>Стерилни  хирургични ръкавици № 8,5, латекс с пудра,  със съдържание на протеини под 0,30 мг на 1,0 грам, без ръб</t>
  </si>
  <si>
    <t>Стерилни  хирургични ръкавици хипоалергични без латекс, без пудра, сенситив</t>
  </si>
  <si>
    <t>Стерилни  хирургични ръкавици с повишена чувствитеност, кафяви, без пудра с допълнителен силиконов слой ( за микрохирургия) със съдържание на протеини под 0,10 мг на 1,0 грам, без ръб</t>
  </si>
  <si>
    <t>Стерилни  хирургични ръкавици от натурален латекс, без пудра, антимикробна вътрешна повърхност с полимерно покритие, която е обработена с Хрорхексидин глюконат, анатомична форма, прав адхезивен маншет, микро-текстурирана, хлорирана външна повърхност, хипоалергични, класифицирани по СЕ класификация клас ІІІ.</t>
  </si>
  <si>
    <t>ХИРУРГИЧЕСКИ РЪКАВИЦИ -НЕСТЕРИЛНИ</t>
  </si>
  <si>
    <t>Стерилни операционни чаршафи - без прорез, 75см/90см</t>
  </si>
  <si>
    <t>ХХХV</t>
  </si>
  <si>
    <t>Стерилна престилка с реглан ръкав с допълнителни усилени зони в предната част и на целите ръкави до рамото, възпрепятства преминаването на течности и бактерии, двойно опакована SMS и CSR, не пропуска алкохолни дезинфектанти, с две кърпи, висока въздухопропускливост, съединяване на ръбовете и връзките чрез ултразвуково слепване, комбинирана лента велкро и адхезив около врата и двойно припокриване на гърба, цветово кодиране на бието, различни по цвят вътрешен и външен слой, размери М,L, XL, XXL</t>
  </si>
  <si>
    <t>Еднократно нестерилно облекло от трислоен дишащ материал SMS, възпрепятстващ преминаването на бактерии - Туника с U-образно деколте и три джоба и панталон с връзки</t>
  </si>
  <si>
    <t>Нестерилна посетителска престилка от син нетъкан материал, с връзки около врата, колан на кръста и ластик на ръкавите, дълж. 112 см, ширина 132 см, дълж. на колана 200 см.</t>
  </si>
  <si>
    <t>Стерилна подсилена престилка с реглан ръкав, възпрепятстваща преминаването  на течности и бактерии, двойно опакована SMS и CSR, не пропуска алкохолни дезинфектанти, с две кърпи, висока въздухопропускливост, съединяване на ръбовете и връзките чрез ултразвуково слепване, комбинирана лента велкро и адхезив около врата и двойно припокриване на гърба, цветово кодиране на бието, различни по цвят вътрешен и външен слой, размери М,  L, XL, XXL</t>
  </si>
  <si>
    <t>Стерилна еднократна урологична престилка от нетъкан материал, двойно опакована SMS и CSR, не пропуска алкохолни дезинфектанти, с полиетиленов и водоотблъскващ филм от гърдите надолу, с плохи позволяващи работа в седнало положение, с подсилени реглан ръкавидо рамената, съединяване на ръбовете и връзкитечрез ултразвуково слепване, с отворен гръб и връзки около врата, цветово кодиране на бието, различни по цвят вътрешен и външен слой,  размери L, XL</t>
  </si>
  <si>
    <t>Термометър за тяло без живак</t>
  </si>
  <si>
    <t>Анатомични гащи за инконтиненция с антибактериален слой,разпределящ течността,с нутрализатор на миризми и индикатор за смяна , размер М и L</t>
  </si>
  <si>
    <t>АНТИБАКТЕРИАЛНА ПОДЛОЖКА</t>
  </si>
  <si>
    <t>ХХХVІ</t>
  </si>
  <si>
    <t xml:space="preserve"> Хирургични  маски от хипоалергичен нетъкан материал, двуслойни с ластик   </t>
  </si>
  <si>
    <t>Стерилно покривало /чорап/ от нетъкан материал за покриване на крака, размер 25/80</t>
  </si>
  <si>
    <t>Стерилни операционни чаршафи - без прорез,  175/300 адхезивни, трислойни</t>
  </si>
  <si>
    <t>Изолационни стерилни торбички, за експлантирани органи, размер 50см/50см</t>
  </si>
  <si>
    <t>Универсален сет</t>
  </si>
  <si>
    <t xml:space="preserve">Лапароскопски сет </t>
  </si>
  <si>
    <t>Сет за ортопедия</t>
  </si>
  <si>
    <t>Еднократен стерилен сет за операционна аспирация, състоящ се от: извита отворена канюла с 4 отвора; дръжка-15 см, размер 20 СН, без вакуум контрол; шлаух с универсален накрайник-210 см, 350 см, размер 24 СН</t>
  </si>
  <si>
    <t>Еднократен стерилен сет за операционна аспирация, състоящ се от: извита отворена канюла;  дръжка-15 см, размер 22 СН, без вакуум контрол; шлаух с универсален накрайник-350 см, размер 24 СН</t>
  </si>
  <si>
    <t>Еднократна стерилна ниско вакуумна система, състояща се от: 300 мл вакуумна мембрана; 600 мл дренажна торбичка с антибактериален филтър, дрен с троакар СН 10; CH 12; CH 14; CH 18. Двойна технология на закачване.</t>
  </si>
  <si>
    <t>Стерилен пост опертивен силиконов кръгъл дрен с 4 извити канала и троакар СН 10; CH 15; CH 19</t>
  </si>
  <si>
    <t>Стерилен пост опертивен силиконов плосък дрен с 4 извити канала и троакар 7 мм; 10мм</t>
  </si>
  <si>
    <t>Еднократен стерилен сет за автохемотрансфузия, състоящ се от: вакуумна камера 125 мл, дренажна торбичка 700 мл, 2 бр. дрен, Y-образен конектор, 2 бр. стерилен троакар СН 16; CH 18</t>
  </si>
  <si>
    <t>Еднократна, стерилна, дренажна торбичка 700 мл, с изпускател, за автохемотрансфузия</t>
  </si>
  <si>
    <t>ЕДНОКРАТНО СТЕРИЛНО И НЕСТЕРИЛНО ОБЛЕКЛО</t>
  </si>
  <si>
    <t xml:space="preserve">Хемостатична гъба тубуларна 30мм/80мм </t>
  </si>
  <si>
    <t>Хемостатична гъба, плоска  8/5/1см</t>
  </si>
  <si>
    <t>6.5. чорап 35/120 см;</t>
  </si>
  <si>
    <t>6.7. лепящ чаршаф 170/300см;</t>
  </si>
  <si>
    <t>Рентгенопозитивни, четиридиплени марлени ленти, 20 нишки кв. см, втъкана памучна гайка с размери 90/8</t>
  </si>
  <si>
    <t>ПРИНАДЛЕЖНОСТИ ЗА СЪДОВ ДОСТЪП И ТРАНСФУЗИЯ</t>
  </si>
  <si>
    <t>СТЕРИЛНИ ПРЕВРЪЗКИ ЗА ПЕРИФЕРЕН ВЕНОЗЕН КАТЕТЪР</t>
  </si>
  <si>
    <t>ЗАТВОРЕНА СИСТЕМА ЗА ИЗМЕРВАНЕ НА УРИНА</t>
  </si>
  <si>
    <t>СТЕРИЛНИ СЕТОВE ЗА ПОКРИВАНЕ</t>
  </si>
  <si>
    <t>Сет за ангиография</t>
  </si>
  <si>
    <t>5.3.прозрачен калъф за апаратура 89 см.</t>
  </si>
  <si>
    <t>Сет за цезарово сечение</t>
  </si>
  <si>
    <t>една лепяща лента 10/50см.</t>
  </si>
  <si>
    <t>Стерилно покривало за апаратура без съдържание на латекс с ластик, размер 85/150см.</t>
  </si>
  <si>
    <t>Рентгенопозитивни тупфери  от памучна марля, 24 нишки на квадратен сантиметър, нестерилни, размер М</t>
  </si>
  <si>
    <t>Рентгенопозитивни тупфери  от памучна марля, 24 нишки на квадратен сантиметър, нестерилни, размер  L</t>
  </si>
  <si>
    <t>Рентгенопозитивни тупфери  от памучна марля, 24 нишки на квадратен сантиметър, нестерилни, размер 2 /орех/</t>
  </si>
  <si>
    <t>Стерилно покривало за видео кабели и ендоскопска оптична система с размери 13/250см.</t>
  </si>
  <si>
    <t xml:space="preserve">Трикомпонентна спринцовка катетърен тип;
Материал – полипропилен;
Неизтриваща се черна градуировка;
Обеми: 100 ml.
</t>
  </si>
  <si>
    <t xml:space="preserve">Торба за събиране на урина към затворена система за измерване на урина, 2л, с клапан за източване </t>
  </si>
  <si>
    <t>Скала за системи за измерване на централно венозно налягане</t>
  </si>
  <si>
    <t>НЕСТЕРИЛНИ ПОЛИАМИДНИ КОНЦИ</t>
  </si>
  <si>
    <t>Нестерилни полиамидни конци № 4</t>
  </si>
  <si>
    <t>ІV.</t>
  </si>
  <si>
    <t>СОНДИ СПЕЦИАЛНИ</t>
  </si>
  <si>
    <t>СТЕРИЛЕН СИЛНО АБСОРБИРАЩ КОМПРЕС</t>
  </si>
  <si>
    <t>Сет  /тур сет/ за урология</t>
  </si>
  <si>
    <t>7.3 един секцио чаршаф със сак за течности 315/250 см.</t>
  </si>
  <si>
    <t>7.4 един чаршаф за бебе 90/100см.</t>
  </si>
  <si>
    <t>8.3  чаршаф 75/90 см.</t>
  </si>
  <si>
    <t>ХХХІV</t>
  </si>
  <si>
    <t xml:space="preserve">Маски за подаване на кислород тип Ешман за възрастни </t>
  </si>
  <si>
    <t>5.4. две кърпи 33/33 см.</t>
  </si>
  <si>
    <t>Нестерилни полиамидни конци № 6</t>
  </si>
  <si>
    <t>Нестерилни полиамидни конци № 2</t>
  </si>
  <si>
    <t>СПРИНЦОВКИ</t>
  </si>
  <si>
    <t>ИГЛИ ЗА МЕДИЦИНСКА УПОТРЕБА</t>
  </si>
  <si>
    <t>Електроди еднократни лепящи за възрастни</t>
  </si>
  <si>
    <t>Електроди детски лепящи</t>
  </si>
  <si>
    <t>Подложки за инконтинеция,проектирани за мъжката анатомия, със суперабсорбираща сърцевина и неутрализатор на миризма</t>
  </si>
  <si>
    <t>Хигиенен чаршаф,  със силно абсорбираща целулозна сърцевина 60x90cm, с горен слой от нетъкан текстил, поддържащ сухота и долен слой от водонепроницаем полиетилен и странични панели от полиетилен от двете страни, абсорбция 1210мл, 20 бр./оп., 90 х 180 см</t>
  </si>
  <si>
    <t>Хигиенен чаршаф, със силно абсорбираща целулозна сърцевина, с горен слой от нетъкан текстил, поддържащ сухота и долен слой от водонепроницаем полиетилен,  абсорбция  880 мл, 100 бр./оп., 60 х 90 см</t>
  </si>
  <si>
    <t>Еднократни анатомични подложки за възрастни със суперабсорбиращ полимер и циклодекстрин, еластични нишки в ингвиналната област; лепенки за многократна употреба- размери: M, L, XL</t>
  </si>
  <si>
    <t>ЕЛЕКТРОДИ</t>
  </si>
  <si>
    <t>ХХV</t>
  </si>
  <si>
    <t>Голям по размер сет с антисептична марля с двоен софт порт с конектор с куин система и дишащо фолио</t>
  </si>
  <si>
    <t>Марлен сет с иригационно - аспирационен дрен</t>
  </si>
  <si>
    <t xml:space="preserve">Трансфузионна система за сакове с пластмасова игла, Едностепенен (200µm и 22 / 10 cm²) филтър;
Прозрачна капкова камера, специален капкообразувател; Ролков регулатор с място за поставяне на иглата;
Специално острие, лок заключване на винт.Не съдържа DEHP
</t>
  </si>
  <si>
    <t>Удължители за системи за централно венозно налягане 180 см</t>
  </si>
  <si>
    <r>
      <t xml:space="preserve">Централен венозен катетър по Зелдингер, </t>
    </r>
    <r>
      <rPr>
        <b/>
        <sz val="11"/>
        <rFont val="Times New Roman"/>
        <family val="1"/>
      </rPr>
      <t>еднолумен,</t>
    </r>
    <r>
      <rPr>
        <sz val="11"/>
        <rFont val="Times New Roman"/>
        <family val="1"/>
      </rPr>
      <t xml:space="preserve"> S игла, 2</t>
    </r>
    <r>
      <rPr>
        <b/>
        <sz val="11"/>
        <rFont val="Times New Roman"/>
        <family val="1"/>
      </rPr>
      <t>0 cm</t>
    </r>
    <r>
      <rPr>
        <sz val="11"/>
        <rFont val="Times New Roman"/>
        <family val="1"/>
      </rPr>
      <t xml:space="preserve"> дължина, </t>
    </r>
    <r>
      <rPr>
        <b/>
        <sz val="11"/>
        <rFont val="Times New Roman"/>
        <family val="1"/>
      </rPr>
      <t>G18,</t>
    </r>
    <r>
      <rPr>
        <sz val="11"/>
        <rFont val="Times New Roman"/>
        <family val="1"/>
      </rPr>
      <t xml:space="preserve"> игла G20/50 мм, водач J 0.63 мм х 50см - вена субклавия,фиксаторен клипс, клапани за безопасност монтирани на изходите на станичните лумени, ECG кабел, спринцовка, дилататор 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</si>
  <si>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 xml:space="preserve">Двулумен </t>
    </r>
    <r>
      <rPr>
        <sz val="11"/>
        <rFont val="Times New Roman"/>
        <family val="1"/>
      </rPr>
      <t xml:space="preserve">катетър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- 7F, </t>
    </r>
    <r>
      <rPr>
        <b/>
        <sz val="11"/>
        <rFont val="Times New Roman"/>
        <family val="1"/>
      </rPr>
      <t>15 см</t>
    </r>
    <r>
      <rPr>
        <sz val="11"/>
        <rFont val="Times New Roman"/>
        <family val="1"/>
      </rPr>
      <t>, лумени G 14/18, ECG кабел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</si>
  <si>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>Двулумен</t>
    </r>
    <r>
      <rPr>
        <sz val="11"/>
        <rFont val="Times New Roman"/>
        <family val="1"/>
      </rPr>
      <t xml:space="preserve"> катетър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- 9F, </t>
    </r>
    <r>
      <rPr>
        <b/>
        <sz val="11"/>
        <rFont val="Times New Roman"/>
        <family val="1"/>
      </rPr>
      <t>20 см,</t>
    </r>
    <r>
      <rPr>
        <sz val="11"/>
        <rFont val="Times New Roman"/>
        <family val="1"/>
      </rPr>
      <t xml:space="preserve"> лумени G 13/13, ECG кабел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</si>
  <si>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>Двулумен к</t>
    </r>
    <r>
      <rPr>
        <sz val="11"/>
        <rFont val="Times New Roman"/>
        <family val="1"/>
      </rPr>
      <t xml:space="preserve">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- 12F, </t>
    </r>
    <r>
      <rPr>
        <b/>
        <sz val="11"/>
        <rFont val="Times New Roman"/>
        <family val="1"/>
      </rPr>
      <t>20 см,</t>
    </r>
    <r>
      <rPr>
        <sz val="11"/>
        <rFont val="Times New Roman"/>
        <family val="1"/>
      </rPr>
      <t xml:space="preserve"> ECG кабел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</si>
  <si>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 xml:space="preserve">Трилумен </t>
    </r>
    <r>
      <rPr>
        <sz val="11"/>
        <rFont val="Times New Roman"/>
        <family val="1"/>
      </rPr>
      <t xml:space="preserve">катетър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- 12F, </t>
    </r>
    <r>
      <rPr>
        <b/>
        <sz val="11"/>
        <rFont val="Times New Roman"/>
        <family val="1"/>
      </rPr>
      <t>25см,</t>
    </r>
    <r>
      <rPr>
        <sz val="11"/>
        <rFont val="Times New Roman"/>
        <family val="1"/>
      </rPr>
      <t xml:space="preserve"> ECG кабел</t>
    </r>
  </si>
  <si>
    <t>Превръзка прозрачна от полиуретанов филм, водонепропусклива, с прорез за фиксиране на катетри и канюли.Размер 9 Х 7 см.</t>
  </si>
  <si>
    <t>Превръзка прозрачна от полиуретанов филм, водонепропусклива, с абсорбираща подложка с прорез за фиксиране на катетри  и канюли, лепенка за фиксиране на катетрите и антидекубитална подложка. Размер 9 Х7 см.</t>
  </si>
  <si>
    <t xml:space="preserve">Превръзка от нетъкан текстил с централна незалепваща подложка  8 Х 6 см. и прорез за интравенозна канюла. Допълнителна подложка против декубитус и лепенка за фиксация на системата. </t>
  </si>
  <si>
    <t>2.1. един чаршаф за операционна маса 140/190см;</t>
  </si>
  <si>
    <t>2.2. чувал за маса за инструменти телескопичен 80/145см;</t>
  </si>
  <si>
    <t>2.3.  2 лепящи чаршафа 75/90</t>
  </si>
  <si>
    <t>2.4. лепящ чаршаф 200/175см</t>
  </si>
  <si>
    <t>2.5. лепящ чаршаф 150/240см</t>
  </si>
  <si>
    <t>2.6. лепяща лента 10/50см;</t>
  </si>
  <si>
    <t>2.7. четири кърпи 33/33см;</t>
  </si>
  <si>
    <t>3.1. Чаршаф за операционна маса 140/190</t>
  </si>
  <si>
    <t>3.2. чувал за маса за инструменти телескопичен 80/145см;</t>
  </si>
  <si>
    <t>5.1. чаршаф за операционна маса 140/190</t>
  </si>
  <si>
    <t>6.1. чаршаф за операционна маса 140/190см;</t>
  </si>
  <si>
    <t>6.2. чувал за маса за инструменти 80/145см;</t>
  </si>
  <si>
    <t>6.6. лепящ чаршаф с прорез 245/280см.</t>
  </si>
  <si>
    <t>6.8. лепящи ленти 10/50см.;</t>
  </si>
  <si>
    <t>6.9. четири кърпи 33/33см;</t>
  </si>
  <si>
    <t>7.1 един чаршаф за операционна маса телескопичен 140/190см</t>
  </si>
  <si>
    <t>7.2 един чувал за маса за инструменти телескопичен 80/145 см.</t>
  </si>
  <si>
    <t>8.4 един чаршаф с прорез и мрежа 100/230см.</t>
  </si>
  <si>
    <t xml:space="preserve">6.3. Чаршаф  75/90см; </t>
  </si>
  <si>
    <t xml:space="preserve">Трикомпонентни спринцовки;
Материал – полипропилен;
Неизтриваща се черна градуировка;
Обеми:  5 ml.
</t>
  </si>
  <si>
    <t xml:space="preserve">Трикомпонентни спринцовки;
Материал – полипропилен;
Неизтриваща се черна градуировка;
Обеми:10 ml.
</t>
  </si>
  <si>
    <t xml:space="preserve">Трикомпонентни спринцовки;
Материал – полипропилен;
Неизтриваща се черна градуировка;
Обеми: 20 ml.
</t>
  </si>
  <si>
    <t>Манифолд с  трипътни кранчета и системи за инфузия и мониторинг. Налягане до 4 bar; въртене на 360°; радиално и аксиално подвижно фиксиране; устойчиви на липиди и агресивни медикаменти  с пет кранчета с различни цветове в общ корпус</t>
  </si>
  <si>
    <t>Бътерфлайки 21G</t>
  </si>
  <si>
    <t>Бътерфлайки 23G</t>
  </si>
  <si>
    <t>Бътерфлайки 22G</t>
  </si>
  <si>
    <t>Термодилуционен катетът 7 F, 110, четирилуменен, S извивка,</t>
  </si>
  <si>
    <t xml:space="preserve">СЕТОВЕ ЗА ОПЕРАЦИОННА АСПИРАЦИЯ </t>
  </si>
  <si>
    <t>Игли еднократни -  26Gx1/2 -0.45/12</t>
  </si>
  <si>
    <t>Игли еднократни - 23GX11/4-0.6/30</t>
  </si>
  <si>
    <t>Игли еднократни 22GX11/4 - 0.7/30</t>
  </si>
  <si>
    <t>Игли еднократни - 21GX11/2 - 0.8/40</t>
  </si>
  <si>
    <t>Игли еднократни - 21GX2- 0.8/50</t>
  </si>
  <si>
    <t xml:space="preserve">Игли еднократни - 20GX11/2 -0.9/40 </t>
  </si>
  <si>
    <t>Игли еднократни 20GX2 - 0.9/50</t>
  </si>
  <si>
    <t>Игли еднократни -18GX11/2 - 1.2 / 40</t>
  </si>
  <si>
    <t>Сонда за хранене детска CH 04, 40 см., с рентгеноконтрастна нишка, без съдържание на DEHP</t>
  </si>
  <si>
    <t>Сонда за хранене детска CH 05, 40 см., с рентгеноконтрастна нишка, без съдържание на DEHP</t>
  </si>
  <si>
    <t>Сонда за хранене детска CH 06, 40 см., с рентгеноконтрастна нишка, без съдържание на DEHP</t>
  </si>
  <si>
    <t>Сонда за хранене детска CH 08,10,12; 40 см. , с рентгеноконтрастна нишка, без съдържание на DEHP</t>
  </si>
  <si>
    <t>Катетри ректални, 30 см № 18, 20</t>
  </si>
  <si>
    <t>Катетри ректални, 30 см № 22, 25</t>
  </si>
  <si>
    <t>Катетри ректални, 30 см № 28, 30</t>
  </si>
  <si>
    <t>Катетри ректални, 40 см № 32</t>
  </si>
  <si>
    <t>Аспиратор за многодозови флакони въздушен компенсатор; капаче за покриване на аспирационния порт; обем 2,4 ml; скорост на проток (дест. вода) над 30 ml/min; налягане до 3,1 bar, филтър за бактерии 0.45 микрона и филтър за частици 5 микрона</t>
  </si>
  <si>
    <t>Средна по размер полиуретанова гъба  с двоен софт порт с конектор с куик клик система и дишащо вакуумиращо фолио</t>
  </si>
  <si>
    <t xml:space="preserve"> Голяма по размер полиуретанова гъба  с двоен софт портс конектор с куик клик система и дишащо вакуумиращо фолио</t>
  </si>
  <si>
    <t>Малък по размер сет с антисептична марля   с  двоен софт порт с конектор с куик клик система и дишащо вакуумиращо фолио</t>
  </si>
  <si>
    <t>Среден по размер сетс антисептична марля   с  двоен софт порт и дишащо вакуумиращо фолио</t>
  </si>
  <si>
    <t>Абдоминален сет за лапаростома съдържащ голяма полиуретанова гъба, с двоен софт порт с конектор с куик клик система, дишащо вакуумиращо фолио и  полиуретанова перфорирана мембрана за предпазване на вътрешните органи</t>
  </si>
  <si>
    <r>
      <t xml:space="preserve"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4F, дължина на катетъра </t>
    </r>
    <r>
      <rPr>
        <b/>
        <sz val="11"/>
        <color indexed="8"/>
        <rFont val="Times New Roman"/>
        <family val="1"/>
      </rPr>
      <t>13 см</t>
    </r>
    <r>
      <rPr>
        <sz val="11"/>
        <color indexed="8"/>
        <rFont val="Times New Roman"/>
        <family val="1"/>
      </rPr>
      <t>, D 22/22</t>
    </r>
  </si>
  <si>
    <r>
      <t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4F, дължина на катетъра</t>
    </r>
    <r>
      <rPr>
        <b/>
        <sz val="11"/>
        <color indexed="8"/>
        <rFont val="Times New Roman"/>
        <family val="1"/>
      </rPr>
      <t xml:space="preserve"> 20 см</t>
    </r>
    <r>
      <rPr>
        <sz val="11"/>
        <color indexed="8"/>
        <rFont val="Times New Roman"/>
        <family val="1"/>
      </rPr>
      <t>, D 22/22</t>
    </r>
  </si>
  <si>
    <r>
      <t xml:space="preserve"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5F, дължина на катетъра </t>
    </r>
    <r>
      <rPr>
        <b/>
        <sz val="11"/>
        <color indexed="8"/>
        <rFont val="Times New Roman"/>
        <family val="1"/>
      </rPr>
      <t>13 см</t>
    </r>
    <r>
      <rPr>
        <sz val="11"/>
        <color indexed="8"/>
        <rFont val="Times New Roman"/>
        <family val="1"/>
      </rPr>
      <t>, D 18/20</t>
    </r>
  </si>
  <si>
    <r>
      <t xml:space="preserve"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5F, дължина на катетъра </t>
    </r>
    <r>
      <rPr>
        <b/>
        <sz val="11"/>
        <color indexed="8"/>
        <rFont val="Times New Roman"/>
        <family val="1"/>
      </rPr>
      <t>20 см</t>
    </r>
    <r>
      <rPr>
        <sz val="11"/>
        <color indexed="8"/>
        <rFont val="Times New Roman"/>
        <family val="1"/>
      </rPr>
      <t>, D 18/20</t>
    </r>
  </si>
  <si>
    <r>
      <t xml:space="preserve">Три-луменен катетър за </t>
    </r>
    <r>
      <rPr>
        <u val="single"/>
        <sz val="11"/>
        <rFont val="Times New Roman"/>
        <family val="1"/>
      </rPr>
      <t xml:space="preserve">педиатрична употреба </t>
    </r>
    <r>
      <rPr>
        <sz val="11"/>
        <rFont val="Times New Roman"/>
        <family val="1"/>
      </rPr>
      <t xml:space="preserve">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станичните лумен. С възвратен клапан.
В набора включени: интродюсерна канюла; непрегъваем J-водач с гъвкав ръх; дилататор; </t>
    </r>
    <r>
      <rPr>
        <u val="single"/>
        <sz val="11"/>
        <rFont val="Times New Roman"/>
        <family val="1"/>
      </rPr>
      <t>свързващ кабел за ЕК</t>
    </r>
    <r>
      <rPr>
        <sz val="11"/>
        <rFont val="Times New Roman"/>
        <family val="1"/>
      </rPr>
      <t xml:space="preserve">Г, скалпел №11, с канюла S - G21, дължина на иглата 38мм, водач - 0.46мм х 50 см, катетър - 16G, дължина на катетъра </t>
    </r>
    <r>
      <rPr>
        <b/>
        <sz val="11"/>
        <rFont val="Times New Roman"/>
        <family val="1"/>
      </rPr>
      <t xml:space="preserve">13 см, </t>
    </r>
    <r>
      <rPr>
        <sz val="11"/>
        <rFont val="Times New Roman"/>
        <family val="1"/>
      </rPr>
      <t>D 20/22/22</t>
    </r>
  </si>
  <si>
    <r>
      <t xml:space="preserve">Три-луменен катетър за </t>
    </r>
    <r>
      <rPr>
        <u val="single"/>
        <sz val="11"/>
        <rFont val="Times New Roman"/>
        <family val="1"/>
      </rPr>
      <t>педиатрична употреба</t>
    </r>
    <r>
      <rPr>
        <sz val="11"/>
        <rFont val="Times New Roman"/>
        <family val="1"/>
      </rPr>
      <t xml:space="preserve">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станичните лумени. С възвратен клапан.
В набора включени: интродюсерна канюла; непрегъваем J-водач с гъвкав ръх; дилататор; </t>
    </r>
    <r>
      <rPr>
        <u val="single"/>
        <sz val="11"/>
        <rFont val="Times New Roman"/>
        <family val="1"/>
      </rPr>
      <t>свързващ кабел за ЕК</t>
    </r>
    <r>
      <rPr>
        <sz val="11"/>
        <rFont val="Times New Roman"/>
        <family val="1"/>
      </rPr>
      <t xml:space="preserve">Г, скалпел №11, с канюла S - G21, дължина на иглата 38мм, водач - 0.46мм х 50 см, катетър - 16G, дължина на катетъра </t>
    </r>
    <r>
      <rPr>
        <b/>
        <sz val="11"/>
        <rFont val="Times New Roman"/>
        <family val="1"/>
      </rPr>
      <t>20 см</t>
    </r>
    <r>
      <rPr>
        <sz val="11"/>
        <rFont val="Times New Roman"/>
        <family val="1"/>
      </rPr>
      <t>, D 20/22/24</t>
    </r>
  </si>
  <si>
    <r>
      <t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</t>
    </r>
    <r>
      <rPr>
        <b/>
        <sz val="11"/>
        <rFont val="Times New Roman"/>
        <family val="1"/>
      </rPr>
      <t xml:space="preserve"> двулуменен, V игла, 7F, 15 cm дължина, лумени G 16/16, игла 18 G 70 mm, ЕКГ кабел за позициониране</t>
    </r>
  </si>
  <si>
    <r>
      <t xml:space="preserve"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 </t>
    </r>
    <r>
      <rPr>
        <b/>
        <sz val="11"/>
        <rFont val="Times New Roman"/>
        <family val="1"/>
      </rPr>
      <t>двулуменен,  V игла, 7F, 20 cm дължина, лумени G 16/16, игла 18 G 70 mm, ЕКГ кабел за позициониране</t>
    </r>
  </si>
  <si>
    <r>
      <t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</t>
    </r>
    <r>
      <rPr>
        <b/>
        <sz val="11"/>
        <rFont val="Times New Roman"/>
        <family val="1"/>
      </rPr>
      <t xml:space="preserve"> четирилуменен, V игла, 8F, 15 cm дължина, лумени G 16/18/18/12 , игла 18 G 70 mm, ЕКГ кабел за позициониране</t>
    </r>
  </si>
  <si>
    <r>
      <t xml:space="preserve"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 </t>
    </r>
    <r>
      <rPr>
        <b/>
        <sz val="11"/>
        <rFont val="Times New Roman"/>
        <family val="1"/>
      </rPr>
      <t>четирилуменен, V игла, 8F, 20 cm дължина, лумени G 16/18/18/12, игла 18 G 70 mm, ЕКГ кабел за позициониране</t>
    </r>
  </si>
  <si>
    <t>Комплект от каничка с вместимост 800ml, с възможност за превръщане на ексудата в гел и антибактериален филтър и конектор с куик клик система</t>
  </si>
  <si>
    <t>Аспирационна игла за трикомпонентна спринцовка за перфузор, луер лок, еквивалентна за работа с инфузионна помпа SPACE, с филтър за частици</t>
  </si>
  <si>
    <t xml:space="preserve">ШАПКИ, МАСКИ, СТЕРИЛНИ ИЗДЕЛИЯ </t>
  </si>
  <si>
    <t>Брой*</t>
  </si>
  <si>
    <t>Търговско наименование</t>
  </si>
  <si>
    <t>Производител</t>
  </si>
  <si>
    <t>Каталожен номер</t>
  </si>
  <si>
    <t>Баркод идентификатор</t>
  </si>
  <si>
    <t>Брой в опаковка</t>
  </si>
  <si>
    <t xml:space="preserve">Брой опаковки, съответстващи на 
общото количество </t>
  </si>
  <si>
    <t>№</t>
  </si>
  <si>
    <t>Единична цена за опаковка в лв.
 без ДДС</t>
  </si>
  <si>
    <t>Единична цена за опаковка в лв.
 с ДДС</t>
  </si>
  <si>
    <t>Обща стойност за опаковки в лв.
 без  ДДС</t>
  </si>
  <si>
    <t>Обща стойност за опаковки в лв. 
с ДДС</t>
  </si>
  <si>
    <t>Общо:</t>
  </si>
  <si>
    <t>Забележка: количеството е за единица мярка</t>
  </si>
  <si>
    <t>Цена за единица количество без ДДС</t>
  </si>
  <si>
    <t>Цена за единица количество с ДДС</t>
  </si>
  <si>
    <t>Еднократен скалпел №10, острие от въглеродна стомана, дръжка от полимер</t>
  </si>
  <si>
    <t>Еднократен скалпел №11, острие от въглеродна стомана, дръжка от полимер</t>
  </si>
  <si>
    <t>Еднократен скалпел №15, острие от въглеродна стомана, дръжка от полимер</t>
  </si>
  <si>
    <t>Сонда трипътна 120 см 15СН</t>
  </si>
  <si>
    <t>Сонда трипътна 120 см  18CH</t>
  </si>
  <si>
    <t>Сонда трипътна 120 см 21CH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</si>
</sst>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лв&quot;;[Red]#,##0.00\ &quot;лв&quot;"/>
    <numFmt numFmtId="181" formatCode="0.0"/>
    <numFmt numFmtId="182" formatCode="#,##0.000"/>
    <numFmt numFmtId="183" formatCode="#,##0.0000"/>
    <numFmt numFmtId="184" formatCode="#,##0.0"/>
    <numFmt numFmtId="185" formatCode="0.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0" fontId="3" fillId="32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NumberFormat="1" applyFont="1" applyFill="1" applyBorder="1" applyAlignment="1">
      <alignment horizontal="left" vertical="center" wrapText="1"/>
    </xf>
    <xf numFmtId="0" fontId="5" fillId="32" borderId="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32" borderId="10" xfId="57" applyFont="1" applyFill="1" applyBorder="1" applyAlignment="1">
      <alignment wrapText="1"/>
      <protection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vertical="center" wrapText="1"/>
    </xf>
    <xf numFmtId="0" fontId="5" fillId="32" borderId="10" xfId="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vertical="center" wrapText="1"/>
      <protection/>
    </xf>
    <xf numFmtId="0" fontId="4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wrapText="1"/>
    </xf>
    <xf numFmtId="0" fontId="11" fillId="32" borderId="0" xfId="0" applyFont="1" applyFill="1" applyBorder="1" applyAlignment="1">
      <alignment vertical="center" wrapText="1"/>
    </xf>
    <xf numFmtId="0" fontId="5" fillId="32" borderId="10" xfId="0" applyNumberFormat="1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/>
    </xf>
    <xf numFmtId="0" fontId="8" fillId="3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2" borderId="11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wrapTex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2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58" applyNumberFormat="1" applyFont="1" applyFill="1" applyBorder="1" applyAlignment="1" applyProtection="1">
      <alignment horizontal="left" vertical="top" wrapText="1"/>
      <protection/>
    </xf>
    <xf numFmtId="2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3" fillId="32" borderId="10" xfId="0" applyNumberFormat="1" applyFont="1" applyFill="1" applyBorder="1" applyAlignment="1">
      <alignment vertical="center" wrapText="1"/>
    </xf>
    <xf numFmtId="0" fontId="11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>
      <alignment horizontal="center" vertical="center" textRotation="90" wrapText="1"/>
    </xf>
    <xf numFmtId="4" fontId="4" fillId="0" borderId="10" xfId="0" applyNumberFormat="1" applyFont="1" applyBorder="1" applyAlignment="1">
      <alignment horizontal="center" vertical="center" textRotation="90" wrapText="1"/>
    </xf>
    <xf numFmtId="0" fontId="3" fillId="32" borderId="0" xfId="0" applyFont="1" applyFill="1" applyBorder="1" applyAlignment="1" applyProtection="1">
      <alignment vertical="center" wrapText="1"/>
      <protection locked="0"/>
    </xf>
    <xf numFmtId="0" fontId="3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NumberFormat="1" applyFont="1" applyFill="1" applyBorder="1" applyAlignment="1" applyProtection="1">
      <alignment vertical="center" wrapText="1"/>
      <protection locked="0"/>
    </xf>
    <xf numFmtId="0" fontId="3" fillId="32" borderId="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 applyProtection="1">
      <alignment vertical="center" wrapText="1"/>
      <protection locked="0"/>
    </xf>
    <xf numFmtId="2" fontId="3" fillId="32" borderId="10" xfId="0" applyNumberFormat="1" applyFont="1" applyFill="1" applyBorder="1" applyAlignment="1" applyProtection="1">
      <alignment vertical="center" wrapText="1"/>
      <protection locked="0"/>
    </xf>
    <xf numFmtId="0" fontId="3" fillId="32" borderId="10" xfId="0" applyFont="1" applyFill="1" applyBorder="1" applyAlignment="1" applyProtection="1">
      <alignment vertical="center" wrapText="1"/>
      <protection/>
    </xf>
    <xf numFmtId="2" fontId="3" fillId="32" borderId="10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0" xfId="0" applyFont="1" applyFill="1" applyBorder="1" applyAlignment="1" applyProtection="1">
      <alignment horizontal="center" vertical="center" textRotation="90" wrapText="1"/>
      <protection/>
    </xf>
    <xf numFmtId="49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32" borderId="10" xfId="0" applyFont="1" applyFill="1" applyBorder="1" applyAlignment="1" applyProtection="1">
      <alignment vertical="center" wrapText="1"/>
      <protection locked="0"/>
    </xf>
    <xf numFmtId="2" fontId="5" fillId="32" borderId="10" xfId="0" applyNumberFormat="1" applyFont="1" applyFill="1" applyBorder="1" applyAlignment="1" applyProtection="1">
      <alignment vertical="center" wrapText="1"/>
      <protection locked="0"/>
    </xf>
    <xf numFmtId="2" fontId="5" fillId="32" borderId="10" xfId="0" applyNumberFormat="1" applyFont="1" applyFill="1" applyBorder="1" applyAlignment="1" applyProtection="1">
      <alignment vertical="center" wrapText="1"/>
      <protection/>
    </xf>
    <xf numFmtId="0" fontId="5" fillId="32" borderId="0" xfId="0" applyFont="1" applyFill="1" applyBorder="1" applyAlignment="1" applyProtection="1">
      <alignment vertical="center" wrapText="1"/>
      <protection locked="0"/>
    </xf>
    <xf numFmtId="0" fontId="5" fillId="32" borderId="0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Border="1" applyAlignment="1" applyProtection="1">
      <alignment vertical="center" wrapText="1"/>
      <protection locked="0"/>
    </xf>
    <xf numFmtId="0" fontId="5" fillId="32" borderId="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right" vertical="center" wrapText="1"/>
    </xf>
    <xf numFmtId="2" fontId="5" fillId="32" borderId="13" xfId="0" applyNumberFormat="1" applyFont="1" applyFill="1" applyBorder="1" applyAlignment="1">
      <alignment horizontal="center" vertical="center" wrapText="1"/>
    </xf>
    <xf numFmtId="2" fontId="5" fillId="32" borderId="14" xfId="0" applyNumberFormat="1" applyFont="1" applyFill="1" applyBorder="1" applyAlignment="1">
      <alignment horizontal="center" vertical="center" wrapText="1"/>
    </xf>
    <xf numFmtId="2" fontId="5" fillId="32" borderId="15" xfId="0" applyNumberFormat="1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 wrapText="1"/>
    </xf>
    <xf numFmtId="2" fontId="3" fillId="32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32" borderId="0" xfId="0" applyNumberFormat="1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D3" sqref="D3:D11"/>
    </sheetView>
  </sheetViews>
  <sheetFormatPr defaultColWidth="9.140625" defaultRowHeight="12.75"/>
  <cols>
    <col min="1" max="1" width="6.7109375" style="13" customWidth="1"/>
    <col min="2" max="2" width="50.57421875" style="5" customWidth="1"/>
    <col min="3" max="3" width="4.8515625" style="5" customWidth="1"/>
    <col min="4" max="4" width="6.7109375" style="13" customWidth="1"/>
    <col min="5" max="5" width="5.421875" style="5" customWidth="1"/>
    <col min="6" max="6" width="3.8515625" style="5" customWidth="1"/>
    <col min="7" max="7" width="4.421875" style="5" customWidth="1"/>
    <col min="8" max="9" width="5.00390625" style="5" customWidth="1"/>
    <col min="10" max="11" width="6.8515625" style="5" customWidth="1"/>
    <col min="12" max="12" width="9.140625" style="5" customWidth="1"/>
    <col min="13" max="14" width="6.7109375" style="5" customWidth="1"/>
    <col min="15" max="16384" width="9.140625" style="5" customWidth="1"/>
  </cols>
  <sheetData>
    <row r="1" spans="1:3" ht="28.5">
      <c r="A1" s="4" t="s">
        <v>136</v>
      </c>
      <c r="B1" s="8" t="s">
        <v>46</v>
      </c>
      <c r="C1" s="8"/>
    </row>
    <row r="2" spans="1:16" ht="195">
      <c r="A2" s="120" t="s">
        <v>370</v>
      </c>
      <c r="B2" s="120" t="s">
        <v>26</v>
      </c>
      <c r="C2" s="121" t="s">
        <v>27</v>
      </c>
      <c r="D2" s="122" t="s">
        <v>363</v>
      </c>
      <c r="E2" s="122" t="s">
        <v>364</v>
      </c>
      <c r="F2" s="122" t="s">
        <v>365</v>
      </c>
      <c r="G2" s="123" t="s">
        <v>366</v>
      </c>
      <c r="H2" s="123" t="s">
        <v>367</v>
      </c>
      <c r="I2" s="124" t="s">
        <v>368</v>
      </c>
      <c r="J2" s="124" t="s">
        <v>377</v>
      </c>
      <c r="K2" s="124" t="s">
        <v>378</v>
      </c>
      <c r="L2" s="108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s="6" customFormat="1" ht="150">
      <c r="A3" s="14">
        <v>1</v>
      </c>
      <c r="B3" s="15" t="s">
        <v>61</v>
      </c>
      <c r="C3" s="14" t="s">
        <v>28</v>
      </c>
      <c r="D3" s="19">
        <v>20000</v>
      </c>
      <c r="E3" s="19"/>
      <c r="F3" s="19"/>
      <c r="G3" s="19"/>
      <c r="H3" s="19"/>
      <c r="I3" s="19"/>
      <c r="J3" s="125"/>
      <c r="K3" s="126">
        <f>J3*1.2</f>
        <v>0</v>
      </c>
      <c r="L3" s="66" t="e">
        <f>D3/I3</f>
        <v>#DIV/0!</v>
      </c>
      <c r="M3" s="127">
        <f>J3*I3</f>
        <v>0</v>
      </c>
      <c r="N3" s="127">
        <f>M3*1.2</f>
        <v>0</v>
      </c>
      <c r="O3" s="127" t="e">
        <f>L3*M3</f>
        <v>#DIV/0!</v>
      </c>
      <c r="P3" s="127" t="e">
        <f>O3*1.2</f>
        <v>#DIV/0!</v>
      </c>
    </row>
    <row r="4" spans="1:16" s="6" customFormat="1" ht="105" customHeight="1">
      <c r="A4" s="14">
        <v>2</v>
      </c>
      <c r="B4" s="17" t="s">
        <v>30</v>
      </c>
      <c r="C4" s="16" t="s">
        <v>103</v>
      </c>
      <c r="D4" s="19">
        <v>2000</v>
      </c>
      <c r="E4" s="19"/>
      <c r="F4" s="19"/>
      <c r="G4" s="19"/>
      <c r="H4" s="19"/>
      <c r="I4" s="19"/>
      <c r="J4" s="125"/>
      <c r="K4" s="126">
        <f aca="true" t="shared" si="0" ref="K4:K11">J4*1.2</f>
        <v>0</v>
      </c>
      <c r="L4" s="66" t="e">
        <f aca="true" t="shared" si="1" ref="L4:L11">D4/I4</f>
        <v>#DIV/0!</v>
      </c>
      <c r="M4" s="127">
        <f aca="true" t="shared" si="2" ref="M4:M11">J4*I4</f>
        <v>0</v>
      </c>
      <c r="N4" s="127">
        <f aca="true" t="shared" si="3" ref="N4:N11">M4*1.2</f>
        <v>0</v>
      </c>
      <c r="O4" s="127" t="e">
        <f aca="true" t="shared" si="4" ref="O4:O11">L4*M4</f>
        <v>#DIV/0!</v>
      </c>
      <c r="P4" s="127" t="e">
        <f aca="true" t="shared" si="5" ref="P4:P11">O4*1.2</f>
        <v>#DIV/0!</v>
      </c>
    </row>
    <row r="5" spans="1:16" s="6" customFormat="1" ht="75">
      <c r="A5" s="14">
        <v>3</v>
      </c>
      <c r="B5" s="18" t="s">
        <v>31</v>
      </c>
      <c r="C5" s="16" t="s">
        <v>103</v>
      </c>
      <c r="D5" s="19">
        <v>30000</v>
      </c>
      <c r="E5" s="19"/>
      <c r="F5" s="19"/>
      <c r="G5" s="19"/>
      <c r="H5" s="19"/>
      <c r="I5" s="19"/>
      <c r="J5" s="125"/>
      <c r="K5" s="126">
        <f t="shared" si="0"/>
        <v>0</v>
      </c>
      <c r="L5" s="66" t="e">
        <f t="shared" si="1"/>
        <v>#DIV/0!</v>
      </c>
      <c r="M5" s="127">
        <f t="shared" si="2"/>
        <v>0</v>
      </c>
      <c r="N5" s="127">
        <f t="shared" si="3"/>
        <v>0</v>
      </c>
      <c r="O5" s="127" t="e">
        <f t="shared" si="4"/>
        <v>#DIV/0!</v>
      </c>
      <c r="P5" s="127" t="e">
        <f t="shared" si="5"/>
        <v>#DIV/0!</v>
      </c>
    </row>
    <row r="6" spans="1:16" s="6" customFormat="1" ht="90">
      <c r="A6" s="14">
        <v>4</v>
      </c>
      <c r="B6" s="18" t="s">
        <v>125</v>
      </c>
      <c r="C6" s="16" t="s">
        <v>103</v>
      </c>
      <c r="D6" s="19">
        <v>2000</v>
      </c>
      <c r="E6" s="19"/>
      <c r="F6" s="19"/>
      <c r="G6" s="19"/>
      <c r="H6" s="19"/>
      <c r="I6" s="19"/>
      <c r="J6" s="125"/>
      <c r="K6" s="126">
        <f t="shared" si="0"/>
        <v>0</v>
      </c>
      <c r="L6" s="66" t="e">
        <f t="shared" si="1"/>
        <v>#DIV/0!</v>
      </c>
      <c r="M6" s="127">
        <f t="shared" si="2"/>
        <v>0</v>
      </c>
      <c r="N6" s="127">
        <f t="shared" si="3"/>
        <v>0</v>
      </c>
      <c r="O6" s="127" t="e">
        <f t="shared" si="4"/>
        <v>#DIV/0!</v>
      </c>
      <c r="P6" s="127" t="e">
        <f t="shared" si="5"/>
        <v>#DIV/0!</v>
      </c>
    </row>
    <row r="7" spans="1:16" s="6" customFormat="1" ht="120">
      <c r="A7" s="14">
        <v>5</v>
      </c>
      <c r="B7" s="17" t="s">
        <v>32</v>
      </c>
      <c r="C7" s="16" t="s">
        <v>103</v>
      </c>
      <c r="D7" s="19">
        <v>200</v>
      </c>
      <c r="E7" s="19"/>
      <c r="F7" s="19"/>
      <c r="G7" s="19"/>
      <c r="H7" s="19"/>
      <c r="I7" s="19"/>
      <c r="J7" s="125"/>
      <c r="K7" s="126">
        <f t="shared" si="0"/>
        <v>0</v>
      </c>
      <c r="L7" s="66" t="e">
        <f t="shared" si="1"/>
        <v>#DIV/0!</v>
      </c>
      <c r="M7" s="127">
        <f t="shared" si="2"/>
        <v>0</v>
      </c>
      <c r="N7" s="127">
        <f t="shared" si="3"/>
        <v>0</v>
      </c>
      <c r="O7" s="127" t="e">
        <f t="shared" si="4"/>
        <v>#DIV/0!</v>
      </c>
      <c r="P7" s="127" t="e">
        <f t="shared" si="5"/>
        <v>#DIV/0!</v>
      </c>
    </row>
    <row r="8" spans="1:16" s="6" customFormat="1" ht="75">
      <c r="A8" s="14">
        <v>6</v>
      </c>
      <c r="B8" s="18" t="s">
        <v>43</v>
      </c>
      <c r="C8" s="16" t="s">
        <v>103</v>
      </c>
      <c r="D8" s="19">
        <v>200</v>
      </c>
      <c r="E8" s="19"/>
      <c r="F8" s="19"/>
      <c r="G8" s="19"/>
      <c r="H8" s="19"/>
      <c r="I8" s="19"/>
      <c r="J8" s="125"/>
      <c r="K8" s="126">
        <f t="shared" si="0"/>
        <v>0</v>
      </c>
      <c r="L8" s="66" t="e">
        <f t="shared" si="1"/>
        <v>#DIV/0!</v>
      </c>
      <c r="M8" s="127">
        <f t="shared" si="2"/>
        <v>0</v>
      </c>
      <c r="N8" s="127">
        <f t="shared" si="3"/>
        <v>0</v>
      </c>
      <c r="O8" s="127" t="e">
        <f t="shared" si="4"/>
        <v>#DIV/0!</v>
      </c>
      <c r="P8" s="127" t="e">
        <f t="shared" si="5"/>
        <v>#DIV/0!</v>
      </c>
    </row>
    <row r="9" spans="1:16" s="6" customFormat="1" ht="165">
      <c r="A9" s="16">
        <v>7</v>
      </c>
      <c r="B9" s="19" t="s">
        <v>44</v>
      </c>
      <c r="C9" s="16" t="s">
        <v>103</v>
      </c>
      <c r="D9" s="19">
        <v>4000</v>
      </c>
      <c r="E9" s="19"/>
      <c r="F9" s="19"/>
      <c r="G9" s="19"/>
      <c r="H9" s="19"/>
      <c r="I9" s="19"/>
      <c r="J9" s="125"/>
      <c r="K9" s="126">
        <f t="shared" si="0"/>
        <v>0</v>
      </c>
      <c r="L9" s="66" t="e">
        <f t="shared" si="1"/>
        <v>#DIV/0!</v>
      </c>
      <c r="M9" s="127">
        <f t="shared" si="2"/>
        <v>0</v>
      </c>
      <c r="N9" s="127">
        <f t="shared" si="3"/>
        <v>0</v>
      </c>
      <c r="O9" s="127" t="e">
        <f t="shared" si="4"/>
        <v>#DIV/0!</v>
      </c>
      <c r="P9" s="127" t="e">
        <f t="shared" si="5"/>
        <v>#DIV/0!</v>
      </c>
    </row>
    <row r="10" spans="1:16" s="6" customFormat="1" ht="45">
      <c r="A10" s="16">
        <v>8</v>
      </c>
      <c r="B10" s="19" t="s">
        <v>45</v>
      </c>
      <c r="C10" s="16" t="s">
        <v>103</v>
      </c>
      <c r="D10" s="19">
        <v>200</v>
      </c>
      <c r="E10" s="19"/>
      <c r="F10" s="19"/>
      <c r="G10" s="19"/>
      <c r="H10" s="19"/>
      <c r="I10" s="19"/>
      <c r="J10" s="125"/>
      <c r="K10" s="126">
        <f t="shared" si="0"/>
        <v>0</v>
      </c>
      <c r="L10" s="66" t="e">
        <f t="shared" si="1"/>
        <v>#DIV/0!</v>
      </c>
      <c r="M10" s="127">
        <f t="shared" si="2"/>
        <v>0</v>
      </c>
      <c r="N10" s="127">
        <f t="shared" si="3"/>
        <v>0</v>
      </c>
      <c r="O10" s="127" t="e">
        <f t="shared" si="4"/>
        <v>#DIV/0!</v>
      </c>
      <c r="P10" s="127" t="e">
        <f t="shared" si="5"/>
        <v>#DIV/0!</v>
      </c>
    </row>
    <row r="11" spans="1:16" s="6" customFormat="1" ht="45">
      <c r="A11" s="16">
        <v>9</v>
      </c>
      <c r="B11" s="19" t="s">
        <v>361</v>
      </c>
      <c r="C11" s="16" t="s">
        <v>103</v>
      </c>
      <c r="D11" s="19">
        <v>2000</v>
      </c>
      <c r="E11" s="19"/>
      <c r="F11" s="19"/>
      <c r="G11" s="19"/>
      <c r="H11" s="19"/>
      <c r="I11" s="19"/>
      <c r="J11" s="125"/>
      <c r="K11" s="126">
        <f t="shared" si="0"/>
        <v>0</v>
      </c>
      <c r="L11" s="66" t="e">
        <f t="shared" si="1"/>
        <v>#DIV/0!</v>
      </c>
      <c r="M11" s="127">
        <f t="shared" si="2"/>
        <v>0</v>
      </c>
      <c r="N11" s="127">
        <f t="shared" si="3"/>
        <v>0</v>
      </c>
      <c r="O11" s="127" t="e">
        <f t="shared" si="4"/>
        <v>#DIV/0!</v>
      </c>
      <c r="P11" s="127" t="e">
        <f t="shared" si="5"/>
        <v>#DIV/0!</v>
      </c>
    </row>
    <row r="12" spans="1:16" s="6" customFormat="1" ht="15">
      <c r="A12" s="25"/>
      <c r="B12" s="25"/>
      <c r="C12" s="25"/>
      <c r="D12" s="128"/>
      <c r="E12" s="128"/>
      <c r="F12" s="128"/>
      <c r="G12" s="128"/>
      <c r="H12" s="25"/>
      <c r="I12" s="128"/>
      <c r="J12" s="25"/>
      <c r="K12" s="25"/>
      <c r="L12" s="133" t="s">
        <v>375</v>
      </c>
      <c r="M12" s="134"/>
      <c r="N12" s="135"/>
      <c r="O12" s="102" t="e">
        <f>SUM(O3:O11)</f>
        <v>#DIV/0!</v>
      </c>
      <c r="P12" s="102" t="e">
        <f>O12*1.2</f>
        <v>#DIV/0!</v>
      </c>
    </row>
    <row r="13" spans="1:14" s="6" customFormat="1" ht="15">
      <c r="A13" s="129"/>
      <c r="B13" s="25" t="s">
        <v>376</v>
      </c>
      <c r="C13" s="11"/>
      <c r="D13" s="130"/>
      <c r="E13" s="130"/>
      <c r="F13" s="130"/>
      <c r="G13" s="130"/>
      <c r="H13" s="131"/>
      <c r="I13" s="130"/>
      <c r="J13" s="33"/>
      <c r="K13" s="33"/>
      <c r="L13" s="33"/>
      <c r="M13" s="33"/>
      <c r="N13" s="33"/>
    </row>
    <row r="14" spans="1:4" s="6" customFormat="1" ht="15">
      <c r="A14" s="20"/>
      <c r="C14" s="20"/>
      <c r="D14" s="20"/>
    </row>
    <row r="15" spans="1:4" s="6" customFormat="1" ht="15">
      <c r="A15" s="20"/>
      <c r="C15" s="20"/>
      <c r="D15" s="20"/>
    </row>
    <row r="16" spans="1:4" s="6" customFormat="1" ht="15">
      <c r="A16" s="20"/>
      <c r="C16" s="20"/>
      <c r="D16" s="20"/>
    </row>
    <row r="17" spans="1:4" s="6" customFormat="1" ht="15">
      <c r="A17" s="20"/>
      <c r="C17" s="20"/>
      <c r="D17" s="20"/>
    </row>
  </sheetData>
  <sheetProtection/>
  <mergeCells count="1">
    <mergeCell ref="L12:N1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3.28125" style="5" bestFit="1" customWidth="1"/>
    <col min="2" max="2" width="40.00390625" style="5" customWidth="1"/>
    <col min="3" max="3" width="3.8515625" style="5" bestFit="1" customWidth="1"/>
    <col min="4" max="4" width="5.00390625" style="13" bestFit="1" customWidth="1"/>
    <col min="5" max="7" width="3.8515625" style="5" bestFit="1" customWidth="1"/>
    <col min="8" max="8" width="9.140625" style="5" customWidth="1"/>
    <col min="9" max="9" width="3.8515625" style="5" bestFit="1" customWidth="1"/>
    <col min="10" max="11" width="6.8515625" style="5" bestFit="1" customWidth="1"/>
    <col min="12" max="12" width="9.140625" style="5" customWidth="1"/>
    <col min="13" max="14" width="6.28125" style="5" bestFit="1" customWidth="1"/>
    <col min="15" max="16" width="8.421875" style="5" bestFit="1" customWidth="1"/>
    <col min="17" max="16384" width="9.140625" style="5" customWidth="1"/>
  </cols>
  <sheetData>
    <row r="1" spans="1:3" ht="15">
      <c r="A1" s="4" t="s">
        <v>78</v>
      </c>
      <c r="B1" s="26" t="s">
        <v>140</v>
      </c>
      <c r="C1" s="26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30">
      <c r="A3" s="14">
        <v>1</v>
      </c>
      <c r="B3" s="45" t="s">
        <v>60</v>
      </c>
      <c r="C3" s="16" t="s">
        <v>28</v>
      </c>
      <c r="D3" s="28">
        <v>3000</v>
      </c>
      <c r="E3" s="35"/>
      <c r="F3" s="35"/>
      <c r="G3" s="35"/>
      <c r="H3" s="35"/>
      <c r="I3" s="35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s="6" customFormat="1" ht="15.75">
      <c r="A4" s="2"/>
      <c r="B4" s="2"/>
      <c r="C4" s="2"/>
      <c r="D4" s="110"/>
      <c r="E4" s="110"/>
      <c r="F4" s="110"/>
      <c r="G4" s="110"/>
      <c r="H4" s="2"/>
      <c r="I4" s="110"/>
      <c r="J4" s="2"/>
      <c r="K4" s="2"/>
      <c r="L4" s="136" t="s">
        <v>375</v>
      </c>
      <c r="M4" s="137"/>
      <c r="N4" s="138"/>
      <c r="O4" s="119" t="e">
        <f>SUM(O3)</f>
        <v>#DIV/0!</v>
      </c>
      <c r="P4" s="119" t="e">
        <f>O4*1.2</f>
        <v>#DIV/0!</v>
      </c>
    </row>
    <row r="5" spans="1:14" s="6" customFormat="1" ht="31.5">
      <c r="A5" s="111"/>
      <c r="B5" s="2" t="s">
        <v>376</v>
      </c>
      <c r="C5" s="112"/>
      <c r="D5" s="113"/>
      <c r="E5" s="113"/>
      <c r="F5" s="113"/>
      <c r="G5" s="113"/>
      <c r="H5" s="114"/>
      <c r="I5" s="113"/>
      <c r="J5" s="3"/>
      <c r="K5" s="3"/>
      <c r="L5" s="3"/>
      <c r="M5" s="3"/>
      <c r="N5" s="3"/>
    </row>
    <row r="6" spans="1:4" s="6" customFormat="1" ht="15">
      <c r="A6" s="20"/>
      <c r="C6" s="20"/>
      <c r="D6" s="20"/>
    </row>
    <row r="7" spans="1:4" s="6" customFormat="1" ht="15">
      <c r="A7" s="5"/>
      <c r="B7" s="5"/>
      <c r="C7" s="5"/>
      <c r="D7" s="20"/>
    </row>
    <row r="8" spans="1:4" s="6" customFormat="1" ht="15">
      <c r="A8" s="5"/>
      <c r="B8" s="5"/>
      <c r="C8" s="5"/>
      <c r="D8" s="20"/>
    </row>
    <row r="9" spans="1:4" s="6" customFormat="1" ht="15">
      <c r="A9" s="5"/>
      <c r="B9" s="5"/>
      <c r="C9" s="5"/>
      <c r="D9" s="20"/>
    </row>
    <row r="10" spans="1:4" s="6" customFormat="1" ht="15">
      <c r="A10" s="5"/>
      <c r="B10" s="5"/>
      <c r="C10" s="5"/>
      <c r="D10" s="20"/>
    </row>
    <row r="11" spans="1:4" s="6" customFormat="1" ht="15">
      <c r="A11" s="20"/>
      <c r="C11" s="20"/>
      <c r="D11" s="20"/>
    </row>
    <row r="12" spans="1:4" s="6" customFormat="1" ht="15">
      <c r="A12" s="20"/>
      <c r="C12" s="20"/>
      <c r="D12" s="20"/>
    </row>
    <row r="13" spans="1:4" s="6" customFormat="1" ht="15">
      <c r="A13" s="20"/>
      <c r="C13" s="20"/>
      <c r="D13" s="20"/>
    </row>
    <row r="14" spans="1:4" s="6" customFormat="1" ht="15">
      <c r="A14" s="20"/>
      <c r="C14" s="20"/>
      <c r="D14" s="20"/>
    </row>
    <row r="15" spans="1:4" s="6" customFormat="1" ht="15">
      <c r="A15" s="20"/>
      <c r="C15" s="20"/>
      <c r="D15" s="20"/>
    </row>
    <row r="16" spans="1:4" s="6" customFormat="1" ht="15">
      <c r="A16" s="20"/>
      <c r="C16" s="20"/>
      <c r="D16" s="20"/>
    </row>
    <row r="17" spans="1:4" s="6" customFormat="1" ht="15">
      <c r="A17" s="20"/>
      <c r="C17" s="20"/>
      <c r="D17" s="20"/>
    </row>
    <row r="18" spans="3:4" s="6" customFormat="1" ht="15">
      <c r="C18" s="20"/>
      <c r="D18" s="20"/>
    </row>
    <row r="19" spans="1:4" s="6" customFormat="1" ht="15">
      <c r="A19" s="20"/>
      <c r="C19" s="20"/>
      <c r="D19" s="20"/>
    </row>
    <row r="20" spans="1:4" s="6" customFormat="1" ht="15">
      <c r="A20" s="5"/>
      <c r="B20" s="5"/>
      <c r="C20" s="5"/>
      <c r="D20" s="20"/>
    </row>
    <row r="21" spans="1:4" s="6" customFormat="1" ht="15">
      <c r="A21" s="5"/>
      <c r="B21" s="5"/>
      <c r="C21" s="5"/>
      <c r="D21" s="20"/>
    </row>
    <row r="22" spans="1:4" s="6" customFormat="1" ht="15">
      <c r="A22" s="5"/>
      <c r="B22" s="5"/>
      <c r="C22" s="5"/>
      <c r="D22" s="20"/>
    </row>
    <row r="23" spans="1:4" s="6" customFormat="1" ht="15">
      <c r="A23" s="5"/>
      <c r="B23" s="5"/>
      <c r="C23" s="5"/>
      <c r="D23" s="20"/>
    </row>
  </sheetData>
  <sheetProtection/>
  <mergeCells count="1">
    <mergeCell ref="L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4">
      <selection activeCell="B18" sqref="B18"/>
    </sheetView>
  </sheetViews>
  <sheetFormatPr defaultColWidth="9.140625" defaultRowHeight="12.75"/>
  <cols>
    <col min="1" max="1" width="6.421875" style="13" customWidth="1"/>
    <col min="2" max="2" width="45.28125" style="5" customWidth="1"/>
    <col min="3" max="3" width="4.8515625" style="5" customWidth="1"/>
    <col min="4" max="4" width="4.00390625" style="5" bestFit="1" customWidth="1"/>
    <col min="5" max="9" width="3.8515625" style="5" bestFit="1" customWidth="1"/>
    <col min="10" max="11" width="6.8515625" style="5" bestFit="1" customWidth="1"/>
    <col min="12" max="16384" width="9.140625" style="5" customWidth="1"/>
  </cols>
  <sheetData>
    <row r="1" spans="1:3" ht="15">
      <c r="A1" s="4" t="s">
        <v>200</v>
      </c>
      <c r="B1" s="139" t="s">
        <v>327</v>
      </c>
      <c r="C1" s="139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s="25" customFormat="1" ht="75">
      <c r="A3" s="22">
        <v>1</v>
      </c>
      <c r="B3" s="58" t="s">
        <v>235</v>
      </c>
      <c r="C3" s="30" t="s">
        <v>28</v>
      </c>
      <c r="D3" s="59">
        <v>800</v>
      </c>
      <c r="E3" s="30"/>
      <c r="F3" s="30"/>
      <c r="G3" s="30"/>
      <c r="H3" s="30"/>
      <c r="I3" s="30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s="25" customFormat="1" ht="75">
      <c r="A4" s="16">
        <f>1+A3</f>
        <v>2</v>
      </c>
      <c r="B4" s="58" t="s">
        <v>236</v>
      </c>
      <c r="C4" s="30" t="s">
        <v>28</v>
      </c>
      <c r="D4" s="59">
        <v>500</v>
      </c>
      <c r="E4" s="30"/>
      <c r="F4" s="30"/>
      <c r="G4" s="30"/>
      <c r="H4" s="30"/>
      <c r="I4" s="30"/>
      <c r="J4" s="115"/>
      <c r="K4" s="116">
        <f aca="true" t="shared" si="0" ref="K4:K10">J4*1.2</f>
        <v>0</v>
      </c>
      <c r="L4" s="117" t="e">
        <f aca="true" t="shared" si="1" ref="L4:L10">D4/I4</f>
        <v>#DIV/0!</v>
      </c>
      <c r="M4" s="118">
        <f aca="true" t="shared" si="2" ref="M4:M10">J4*I4</f>
        <v>0</v>
      </c>
      <c r="N4" s="118">
        <f aca="true" t="shared" si="3" ref="N4:N10">M4*1.2</f>
        <v>0</v>
      </c>
      <c r="O4" s="118" t="e">
        <f aca="true" t="shared" si="4" ref="O4:O10">L4*M4</f>
        <v>#DIV/0!</v>
      </c>
      <c r="P4" s="118" t="e">
        <f aca="true" t="shared" si="5" ref="P4:P10">O4*1.2</f>
        <v>#DIV/0!</v>
      </c>
    </row>
    <row r="5" spans="1:16" s="25" customFormat="1" ht="75">
      <c r="A5" s="16">
        <f>1+A4</f>
        <v>3</v>
      </c>
      <c r="B5" s="58" t="s">
        <v>237</v>
      </c>
      <c r="C5" s="30" t="s">
        <v>28</v>
      </c>
      <c r="D5" s="59">
        <v>800</v>
      </c>
      <c r="E5" s="30"/>
      <c r="F5" s="30"/>
      <c r="G5" s="30"/>
      <c r="H5" s="30"/>
      <c r="I5" s="30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ht="45">
      <c r="A6" s="16">
        <f>1+A5</f>
        <v>4</v>
      </c>
      <c r="B6" s="58" t="s">
        <v>238</v>
      </c>
      <c r="C6" s="30" t="s">
        <v>28</v>
      </c>
      <c r="D6" s="59">
        <v>200</v>
      </c>
      <c r="E6" s="35"/>
      <c r="F6" s="35"/>
      <c r="G6" s="35"/>
      <c r="H6" s="35"/>
      <c r="I6" s="35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s="25" customFormat="1" ht="30">
      <c r="A7" s="16">
        <f>1+A6</f>
        <v>5</v>
      </c>
      <c r="B7" s="58" t="s">
        <v>239</v>
      </c>
      <c r="C7" s="30" t="s">
        <v>28</v>
      </c>
      <c r="D7" s="59">
        <v>200</v>
      </c>
      <c r="E7" s="30"/>
      <c r="F7" s="30"/>
      <c r="G7" s="30"/>
      <c r="H7" s="30"/>
      <c r="I7" s="30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s="6" customFormat="1" ht="75">
      <c r="A8" s="60">
        <v>7</v>
      </c>
      <c r="B8" s="61" t="s">
        <v>240</v>
      </c>
      <c r="C8" s="62" t="s">
        <v>28</v>
      </c>
      <c r="D8" s="59">
        <v>60</v>
      </c>
      <c r="E8" s="19"/>
      <c r="F8" s="19"/>
      <c r="G8" s="19"/>
      <c r="H8" s="19"/>
      <c r="I8" s="19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ht="45">
      <c r="A9" s="22">
        <v>8</v>
      </c>
      <c r="B9" s="58" t="s">
        <v>79</v>
      </c>
      <c r="C9" s="30" t="s">
        <v>28</v>
      </c>
      <c r="D9" s="59">
        <v>60</v>
      </c>
      <c r="E9" s="35"/>
      <c r="F9" s="35"/>
      <c r="G9" s="35"/>
      <c r="H9" s="35"/>
      <c r="I9" s="35"/>
      <c r="J9" s="115"/>
      <c r="K9" s="116">
        <f t="shared" si="0"/>
        <v>0</v>
      </c>
      <c r="L9" s="117" t="e">
        <f t="shared" si="1"/>
        <v>#DIV/0!</v>
      </c>
      <c r="M9" s="118">
        <f t="shared" si="2"/>
        <v>0</v>
      </c>
      <c r="N9" s="118">
        <f t="shared" si="3"/>
        <v>0</v>
      </c>
      <c r="O9" s="118" t="e">
        <f t="shared" si="4"/>
        <v>#DIV/0!</v>
      </c>
      <c r="P9" s="118" t="e">
        <f t="shared" si="5"/>
        <v>#DIV/0!</v>
      </c>
    </row>
    <row r="10" spans="1:16" s="6" customFormat="1" ht="30">
      <c r="A10" s="16">
        <v>9</v>
      </c>
      <c r="B10" s="58" t="s">
        <v>241</v>
      </c>
      <c r="C10" s="19" t="s">
        <v>28</v>
      </c>
      <c r="D10" s="59">
        <v>60</v>
      </c>
      <c r="E10" s="19"/>
      <c r="F10" s="19"/>
      <c r="G10" s="19"/>
      <c r="H10" s="19"/>
      <c r="I10" s="19"/>
      <c r="J10" s="115"/>
      <c r="K10" s="116">
        <f t="shared" si="0"/>
        <v>0</v>
      </c>
      <c r="L10" s="117" t="e">
        <f t="shared" si="1"/>
        <v>#DIV/0!</v>
      </c>
      <c r="M10" s="118">
        <f t="shared" si="2"/>
        <v>0</v>
      </c>
      <c r="N10" s="118">
        <f t="shared" si="3"/>
        <v>0</v>
      </c>
      <c r="O10" s="118" t="e">
        <f t="shared" si="4"/>
        <v>#DIV/0!</v>
      </c>
      <c r="P10" s="118" t="e">
        <f t="shared" si="5"/>
        <v>#DIV/0!</v>
      </c>
    </row>
    <row r="11" spans="1:16" s="6" customFormat="1" ht="15.75">
      <c r="A11" s="2"/>
      <c r="B11" s="2"/>
      <c r="C11" s="2"/>
      <c r="D11" s="110"/>
      <c r="E11" s="110"/>
      <c r="F11" s="110"/>
      <c r="G11" s="110"/>
      <c r="H11" s="2"/>
      <c r="I11" s="110"/>
      <c r="J11" s="2"/>
      <c r="K11" s="2"/>
      <c r="L11" s="136" t="s">
        <v>375</v>
      </c>
      <c r="M11" s="137"/>
      <c r="N11" s="138"/>
      <c r="O11" s="119" t="e">
        <f>SUM(O3:O10)</f>
        <v>#DIV/0!</v>
      </c>
      <c r="P11" s="119" t="e">
        <f>O11*1.2</f>
        <v>#DIV/0!</v>
      </c>
    </row>
    <row r="12" spans="1:14" s="6" customFormat="1" ht="15.75">
      <c r="A12" s="111"/>
      <c r="B12" s="2" t="s">
        <v>376</v>
      </c>
      <c r="C12" s="112"/>
      <c r="D12" s="113"/>
      <c r="E12" s="113"/>
      <c r="F12" s="113"/>
      <c r="G12" s="113"/>
      <c r="H12" s="114"/>
      <c r="I12" s="113"/>
      <c r="J12" s="3"/>
      <c r="K12" s="3"/>
      <c r="L12" s="3"/>
      <c r="M12" s="3"/>
      <c r="N12" s="3"/>
    </row>
    <row r="13" spans="1:4" s="6" customFormat="1" ht="15">
      <c r="A13" s="20"/>
      <c r="C13" s="20"/>
      <c r="D13" s="20"/>
    </row>
    <row r="14" s="6" customFormat="1" ht="15">
      <c r="A14" s="20"/>
    </row>
    <row r="15" s="6" customFormat="1" ht="15">
      <c r="A15" s="20"/>
    </row>
    <row r="16" spans="1:3" s="6" customFormat="1" ht="15">
      <c r="A16" s="13"/>
      <c r="B16" s="5"/>
      <c r="C16" s="5"/>
    </row>
    <row r="17" spans="1:3" s="6" customFormat="1" ht="15">
      <c r="A17" s="13"/>
      <c r="B17" s="5"/>
      <c r="C17" s="5"/>
    </row>
    <row r="18" spans="1:3" s="6" customFormat="1" ht="15">
      <c r="A18" s="13"/>
      <c r="B18" s="5"/>
      <c r="C18" s="5"/>
    </row>
    <row r="19" spans="1:3" s="6" customFormat="1" ht="15">
      <c r="A19" s="13"/>
      <c r="B19" s="5"/>
      <c r="C19" s="5"/>
    </row>
    <row r="20" spans="1:3" s="6" customFormat="1" ht="15">
      <c r="A20" s="13"/>
      <c r="B20" s="5"/>
      <c r="C20" s="5"/>
    </row>
    <row r="21" spans="1:3" s="6" customFormat="1" ht="15">
      <c r="A21" s="13"/>
      <c r="B21" s="5"/>
      <c r="C21" s="5"/>
    </row>
    <row r="22" spans="1:3" s="6" customFormat="1" ht="15">
      <c r="A22" s="13"/>
      <c r="B22" s="5"/>
      <c r="C22" s="5"/>
    </row>
    <row r="23" spans="1:3" s="6" customFormat="1" ht="15">
      <c r="A23" s="13"/>
      <c r="B23" s="5"/>
      <c r="C23" s="5"/>
    </row>
    <row r="24" s="6" customFormat="1" ht="15">
      <c r="A24" s="20"/>
    </row>
    <row r="25" s="6" customFormat="1" ht="15">
      <c r="A25" s="20"/>
    </row>
    <row r="26" s="6" customFormat="1" ht="15">
      <c r="A26" s="20"/>
    </row>
    <row r="27" s="6" customFormat="1" ht="15">
      <c r="A27" s="20"/>
    </row>
    <row r="28" s="6" customFormat="1" ht="15">
      <c r="A28" s="20"/>
    </row>
    <row r="29" s="6" customFormat="1" ht="15">
      <c r="A29" s="20"/>
    </row>
    <row r="30" s="6" customFormat="1" ht="15">
      <c r="A30" s="20"/>
    </row>
  </sheetData>
  <sheetProtection/>
  <mergeCells count="2">
    <mergeCell ref="B1:C1"/>
    <mergeCell ref="L11:N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D3" sqref="D3:D13"/>
    </sheetView>
  </sheetViews>
  <sheetFormatPr defaultColWidth="9.140625" defaultRowHeight="12.75"/>
  <cols>
    <col min="1" max="1" width="5.8515625" style="5" customWidth="1"/>
    <col min="2" max="2" width="55.7109375" style="5" customWidth="1"/>
    <col min="3" max="3" width="3.8515625" style="5" bestFit="1" customWidth="1"/>
    <col min="4" max="4" width="4.00390625" style="13" bestFit="1" customWidth="1"/>
    <col min="5" max="9" width="3.8515625" style="5" bestFit="1" customWidth="1"/>
    <col min="10" max="11" width="6.8515625" style="5" bestFit="1" customWidth="1"/>
    <col min="12" max="12" width="9.140625" style="5" customWidth="1"/>
    <col min="13" max="13" width="6.28125" style="5" bestFit="1" customWidth="1"/>
    <col min="14" max="16384" width="9.140625" style="5" customWidth="1"/>
  </cols>
  <sheetData>
    <row r="1" spans="1:3" ht="15">
      <c r="A1" s="4" t="s">
        <v>139</v>
      </c>
      <c r="B1" s="12" t="s">
        <v>123</v>
      </c>
      <c r="C1" s="12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s="6" customFormat="1" ht="15.75">
      <c r="A3" s="16">
        <v>1</v>
      </c>
      <c r="B3" s="43" t="s">
        <v>88</v>
      </c>
      <c r="C3" s="14" t="s">
        <v>28</v>
      </c>
      <c r="D3" s="16">
        <v>50</v>
      </c>
      <c r="E3" s="19"/>
      <c r="F3" s="19"/>
      <c r="G3" s="19"/>
      <c r="H3" s="19"/>
      <c r="I3" s="19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s="6" customFormat="1" ht="15.75">
      <c r="A4" s="16">
        <v>2</v>
      </c>
      <c r="B4" s="43" t="s">
        <v>89</v>
      </c>
      <c r="C4" s="14" t="s">
        <v>28</v>
      </c>
      <c r="D4" s="16">
        <v>50</v>
      </c>
      <c r="E4" s="19"/>
      <c r="F4" s="19"/>
      <c r="G4" s="19"/>
      <c r="H4" s="19"/>
      <c r="I4" s="19"/>
      <c r="J4" s="115"/>
      <c r="K4" s="116">
        <f aca="true" t="shared" si="0" ref="K4:K13">J4*1.2</f>
        <v>0</v>
      </c>
      <c r="L4" s="117" t="e">
        <f aca="true" t="shared" si="1" ref="L4:L13">D4/I4</f>
        <v>#DIV/0!</v>
      </c>
      <c r="M4" s="118">
        <f aca="true" t="shared" si="2" ref="M4:M13">J4*I4</f>
        <v>0</v>
      </c>
      <c r="N4" s="118">
        <f aca="true" t="shared" si="3" ref="N4:N13">M4*1.2</f>
        <v>0</v>
      </c>
      <c r="O4" s="118" t="e">
        <f aca="true" t="shared" si="4" ref="O4:O13">L4*M4</f>
        <v>#DIV/0!</v>
      </c>
      <c r="P4" s="118" t="e">
        <f aca="true" t="shared" si="5" ref="P4:P13">O4*1.2</f>
        <v>#DIV/0!</v>
      </c>
    </row>
    <row r="5" spans="1:16" s="6" customFormat="1" ht="15.75">
      <c r="A5" s="16">
        <v>3</v>
      </c>
      <c r="B5" s="43" t="s">
        <v>90</v>
      </c>
      <c r="C5" s="14" t="s">
        <v>28</v>
      </c>
      <c r="D5" s="16">
        <v>50</v>
      </c>
      <c r="E5" s="19"/>
      <c r="F5" s="19"/>
      <c r="G5" s="19"/>
      <c r="H5" s="19"/>
      <c r="I5" s="19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s="6" customFormat="1" ht="15.75">
      <c r="A6" s="16">
        <v>4</v>
      </c>
      <c r="B6" s="43" t="s">
        <v>91</v>
      </c>
      <c r="C6" s="14" t="s">
        <v>28</v>
      </c>
      <c r="D6" s="16">
        <v>50</v>
      </c>
      <c r="E6" s="19"/>
      <c r="F6" s="19"/>
      <c r="G6" s="19"/>
      <c r="H6" s="19"/>
      <c r="I6" s="19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s="6" customFormat="1" ht="15.75">
      <c r="A7" s="16">
        <v>5</v>
      </c>
      <c r="B7" s="63" t="s">
        <v>184</v>
      </c>
      <c r="C7" s="14" t="s">
        <v>28</v>
      </c>
      <c r="D7" s="16">
        <v>500</v>
      </c>
      <c r="E7" s="19"/>
      <c r="F7" s="19"/>
      <c r="G7" s="19"/>
      <c r="H7" s="19"/>
      <c r="I7" s="19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s="6" customFormat="1" ht="15.75">
      <c r="A8" s="16">
        <v>6</v>
      </c>
      <c r="B8" s="63" t="s">
        <v>171</v>
      </c>
      <c r="C8" s="14" t="s">
        <v>28</v>
      </c>
      <c r="D8" s="16">
        <v>100</v>
      </c>
      <c r="E8" s="19"/>
      <c r="F8" s="19"/>
      <c r="G8" s="19"/>
      <c r="H8" s="19"/>
      <c r="I8" s="19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s="6" customFormat="1" ht="15.75">
      <c r="A9" s="16">
        <v>7</v>
      </c>
      <c r="B9" s="63" t="s">
        <v>172</v>
      </c>
      <c r="C9" s="14" t="s">
        <v>28</v>
      </c>
      <c r="D9" s="16">
        <v>100</v>
      </c>
      <c r="E9" s="19"/>
      <c r="F9" s="19"/>
      <c r="G9" s="19"/>
      <c r="H9" s="19"/>
      <c r="I9" s="19"/>
      <c r="J9" s="115"/>
      <c r="K9" s="116">
        <f t="shared" si="0"/>
        <v>0</v>
      </c>
      <c r="L9" s="117" t="e">
        <f t="shared" si="1"/>
        <v>#DIV/0!</v>
      </c>
      <c r="M9" s="118">
        <f t="shared" si="2"/>
        <v>0</v>
      </c>
      <c r="N9" s="118">
        <f t="shared" si="3"/>
        <v>0</v>
      </c>
      <c r="O9" s="118" t="e">
        <f t="shared" si="4"/>
        <v>#DIV/0!</v>
      </c>
      <c r="P9" s="118" t="e">
        <f t="shared" si="5"/>
        <v>#DIV/0!</v>
      </c>
    </row>
    <row r="10" spans="1:16" s="6" customFormat="1" ht="15.75">
      <c r="A10" s="16">
        <v>8</v>
      </c>
      <c r="B10" s="63" t="s">
        <v>92</v>
      </c>
      <c r="C10" s="14" t="s">
        <v>28</v>
      </c>
      <c r="D10" s="16">
        <v>50</v>
      </c>
      <c r="E10" s="19"/>
      <c r="F10" s="19"/>
      <c r="G10" s="19"/>
      <c r="H10" s="19"/>
      <c r="I10" s="19"/>
      <c r="J10" s="115"/>
      <c r="K10" s="116">
        <f t="shared" si="0"/>
        <v>0</v>
      </c>
      <c r="L10" s="117" t="e">
        <f t="shared" si="1"/>
        <v>#DIV/0!</v>
      </c>
      <c r="M10" s="118">
        <f t="shared" si="2"/>
        <v>0</v>
      </c>
      <c r="N10" s="118">
        <f t="shared" si="3"/>
        <v>0</v>
      </c>
      <c r="O10" s="118" t="e">
        <f t="shared" si="4"/>
        <v>#DIV/0!</v>
      </c>
      <c r="P10" s="118" t="e">
        <f t="shared" si="5"/>
        <v>#DIV/0!</v>
      </c>
    </row>
    <row r="11" spans="1:16" s="6" customFormat="1" ht="15.75">
      <c r="A11" s="16">
        <v>9</v>
      </c>
      <c r="B11" s="6" t="s">
        <v>93</v>
      </c>
      <c r="C11" s="14" t="s">
        <v>28</v>
      </c>
      <c r="D11" s="16">
        <v>50</v>
      </c>
      <c r="E11" s="19"/>
      <c r="F11" s="19"/>
      <c r="G11" s="19"/>
      <c r="H11" s="19"/>
      <c r="I11" s="19"/>
      <c r="J11" s="115"/>
      <c r="K11" s="116">
        <f t="shared" si="0"/>
        <v>0</v>
      </c>
      <c r="L11" s="117" t="e">
        <f t="shared" si="1"/>
        <v>#DIV/0!</v>
      </c>
      <c r="M11" s="118">
        <f t="shared" si="2"/>
        <v>0</v>
      </c>
      <c r="N11" s="118">
        <f t="shared" si="3"/>
        <v>0</v>
      </c>
      <c r="O11" s="118" t="e">
        <f t="shared" si="4"/>
        <v>#DIV/0!</v>
      </c>
      <c r="P11" s="118" t="e">
        <f t="shared" si="5"/>
        <v>#DIV/0!</v>
      </c>
    </row>
    <row r="12" spans="1:16" s="6" customFormat="1" ht="30">
      <c r="A12" s="16">
        <v>10</v>
      </c>
      <c r="B12" s="63" t="s">
        <v>94</v>
      </c>
      <c r="C12" s="14" t="s">
        <v>28</v>
      </c>
      <c r="D12" s="16">
        <v>50</v>
      </c>
      <c r="E12" s="19"/>
      <c r="F12" s="19"/>
      <c r="G12" s="19"/>
      <c r="H12" s="19"/>
      <c r="I12" s="19"/>
      <c r="J12" s="115"/>
      <c r="K12" s="116">
        <f t="shared" si="0"/>
        <v>0</v>
      </c>
      <c r="L12" s="117" t="e">
        <f t="shared" si="1"/>
        <v>#DIV/0!</v>
      </c>
      <c r="M12" s="118">
        <f t="shared" si="2"/>
        <v>0</v>
      </c>
      <c r="N12" s="118">
        <f t="shared" si="3"/>
        <v>0</v>
      </c>
      <c r="O12" s="118" t="e">
        <f t="shared" si="4"/>
        <v>#DIV/0!</v>
      </c>
      <c r="P12" s="118" t="e">
        <f t="shared" si="5"/>
        <v>#DIV/0!</v>
      </c>
    </row>
    <row r="13" spans="1:16" s="6" customFormat="1" ht="15.75">
      <c r="A13" s="16">
        <v>11</v>
      </c>
      <c r="B13" s="63" t="s">
        <v>185</v>
      </c>
      <c r="C13" s="14" t="s">
        <v>28</v>
      </c>
      <c r="D13" s="16">
        <v>50</v>
      </c>
      <c r="E13" s="19"/>
      <c r="F13" s="19"/>
      <c r="G13" s="19"/>
      <c r="H13" s="19"/>
      <c r="I13" s="19"/>
      <c r="J13" s="115"/>
      <c r="K13" s="116">
        <f t="shared" si="0"/>
        <v>0</v>
      </c>
      <c r="L13" s="117" t="e">
        <f t="shared" si="1"/>
        <v>#DIV/0!</v>
      </c>
      <c r="M13" s="118">
        <f t="shared" si="2"/>
        <v>0</v>
      </c>
      <c r="N13" s="118">
        <f t="shared" si="3"/>
        <v>0</v>
      </c>
      <c r="O13" s="118" t="e">
        <f t="shared" si="4"/>
        <v>#DIV/0!</v>
      </c>
      <c r="P13" s="118" t="e">
        <f t="shared" si="5"/>
        <v>#DIV/0!</v>
      </c>
    </row>
    <row r="14" spans="1:16" ht="15.75">
      <c r="A14" s="2"/>
      <c r="B14" s="2"/>
      <c r="C14" s="2"/>
      <c r="D14" s="110"/>
      <c r="E14" s="110"/>
      <c r="F14" s="110"/>
      <c r="G14" s="110"/>
      <c r="H14" s="2"/>
      <c r="I14" s="110"/>
      <c r="J14" s="2"/>
      <c r="K14" s="2"/>
      <c r="L14" s="136" t="s">
        <v>375</v>
      </c>
      <c r="M14" s="137"/>
      <c r="N14" s="138"/>
      <c r="O14" s="119" t="e">
        <f>SUM(O3:O13)</f>
        <v>#DIV/0!</v>
      </c>
      <c r="P14" s="119" t="e">
        <f>O14*1.2</f>
        <v>#DIV/0!</v>
      </c>
    </row>
    <row r="15" spans="1:14" s="6" customFormat="1" ht="15.75">
      <c r="A15" s="111"/>
      <c r="B15" s="2" t="s">
        <v>376</v>
      </c>
      <c r="C15" s="112"/>
      <c r="D15" s="113"/>
      <c r="E15" s="113"/>
      <c r="F15" s="113"/>
      <c r="G15" s="113"/>
      <c r="H15" s="114"/>
      <c r="I15" s="113"/>
      <c r="J15" s="3"/>
      <c r="K15" s="3"/>
      <c r="L15" s="3"/>
      <c r="M15" s="3"/>
      <c r="N15" s="3"/>
    </row>
    <row r="16" spans="1:4" s="6" customFormat="1" ht="15">
      <c r="A16" s="20"/>
      <c r="C16" s="20"/>
      <c r="D16" s="20"/>
    </row>
  </sheetData>
  <sheetProtection/>
  <mergeCells count="1">
    <mergeCell ref="L14:N1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D3" sqref="D3:D9"/>
    </sheetView>
  </sheetViews>
  <sheetFormatPr defaultColWidth="9.140625" defaultRowHeight="12.75"/>
  <cols>
    <col min="1" max="1" width="5.8515625" style="9" customWidth="1"/>
    <col min="2" max="2" width="51.140625" style="10" customWidth="1"/>
    <col min="3" max="3" width="4.8515625" style="9" customWidth="1"/>
    <col min="4" max="4" width="5.7109375" style="9" customWidth="1"/>
    <col min="5" max="5" width="4.28125" style="10" customWidth="1"/>
    <col min="6" max="9" width="3.8515625" style="10" bestFit="1" customWidth="1"/>
    <col min="10" max="11" width="6.8515625" style="10" bestFit="1" customWidth="1"/>
    <col min="12" max="12" width="9.140625" style="10" customWidth="1"/>
    <col min="13" max="14" width="6.28125" style="10" bestFit="1" customWidth="1"/>
    <col min="15" max="16384" width="9.140625" style="10" customWidth="1"/>
  </cols>
  <sheetData>
    <row r="1" spans="1:3" ht="15">
      <c r="A1" s="4" t="s">
        <v>201</v>
      </c>
      <c r="B1" s="12" t="s">
        <v>122</v>
      </c>
      <c r="C1" s="4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30">
      <c r="A3" s="16">
        <v>1</v>
      </c>
      <c r="B3" s="35" t="s">
        <v>47</v>
      </c>
      <c r="C3" s="16" t="s">
        <v>28</v>
      </c>
      <c r="D3" s="79">
        <v>1000</v>
      </c>
      <c r="E3" s="88"/>
      <c r="F3" s="88"/>
      <c r="G3" s="88"/>
      <c r="H3" s="88"/>
      <c r="I3" s="88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30">
      <c r="A4" s="16">
        <v>2</v>
      </c>
      <c r="B4" s="35" t="s">
        <v>48</v>
      </c>
      <c r="C4" s="16" t="s">
        <v>28</v>
      </c>
      <c r="D4" s="79">
        <v>1000</v>
      </c>
      <c r="E4" s="88"/>
      <c r="F4" s="88"/>
      <c r="G4" s="88"/>
      <c r="H4" s="88"/>
      <c r="I4" s="88"/>
      <c r="J4" s="115"/>
      <c r="K4" s="116">
        <f aca="true" t="shared" si="0" ref="K4:K9">J4*1.2</f>
        <v>0</v>
      </c>
      <c r="L4" s="117" t="e">
        <f aca="true" t="shared" si="1" ref="L4:L9">D4/I4</f>
        <v>#DIV/0!</v>
      </c>
      <c r="M4" s="118">
        <f aca="true" t="shared" si="2" ref="M4:M9">J4*I4</f>
        <v>0</v>
      </c>
      <c r="N4" s="118">
        <f aca="true" t="shared" si="3" ref="N4:N9">M4*1.2</f>
        <v>0</v>
      </c>
      <c r="O4" s="118" t="e">
        <f aca="true" t="shared" si="4" ref="O4:O9">L4*M4</f>
        <v>#DIV/0!</v>
      </c>
      <c r="P4" s="118" t="e">
        <f aca="true" t="shared" si="5" ref="P4:P9">O4*1.2</f>
        <v>#DIV/0!</v>
      </c>
    </row>
    <row r="5" spans="1:16" ht="30">
      <c r="A5" s="16">
        <v>3</v>
      </c>
      <c r="B5" s="35" t="s">
        <v>49</v>
      </c>
      <c r="C5" s="16" t="s">
        <v>28</v>
      </c>
      <c r="D5" s="79">
        <v>1000</v>
      </c>
      <c r="E5" s="88"/>
      <c r="F5" s="88"/>
      <c r="G5" s="88"/>
      <c r="H5" s="88"/>
      <c r="I5" s="88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ht="30">
      <c r="A6" s="16">
        <v>4</v>
      </c>
      <c r="B6" s="35" t="s">
        <v>336</v>
      </c>
      <c r="C6" s="16" t="s">
        <v>28</v>
      </c>
      <c r="D6" s="79">
        <v>50</v>
      </c>
      <c r="E6" s="88"/>
      <c r="F6" s="88"/>
      <c r="G6" s="88"/>
      <c r="H6" s="88"/>
      <c r="I6" s="88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ht="30">
      <c r="A7" s="16">
        <v>5</v>
      </c>
      <c r="B7" s="35" t="s">
        <v>337</v>
      </c>
      <c r="C7" s="16" t="s">
        <v>28</v>
      </c>
      <c r="D7" s="79">
        <v>50</v>
      </c>
      <c r="E7" s="88"/>
      <c r="F7" s="88"/>
      <c r="G7" s="88"/>
      <c r="H7" s="88"/>
      <c r="I7" s="88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ht="30">
      <c r="A8" s="16">
        <v>6</v>
      </c>
      <c r="B8" s="35" t="s">
        <v>338</v>
      </c>
      <c r="C8" s="16" t="s">
        <v>28</v>
      </c>
      <c r="D8" s="79">
        <v>200</v>
      </c>
      <c r="E8" s="88"/>
      <c r="F8" s="88"/>
      <c r="G8" s="88"/>
      <c r="H8" s="88"/>
      <c r="I8" s="88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ht="30">
      <c r="A9" s="16">
        <v>7</v>
      </c>
      <c r="B9" s="35" t="s">
        <v>339</v>
      </c>
      <c r="C9" s="16" t="s">
        <v>28</v>
      </c>
      <c r="D9" s="79">
        <v>200</v>
      </c>
      <c r="E9" s="88"/>
      <c r="F9" s="88"/>
      <c r="G9" s="88"/>
      <c r="H9" s="88"/>
      <c r="I9" s="88"/>
      <c r="J9" s="115"/>
      <c r="K9" s="116">
        <f t="shared" si="0"/>
        <v>0</v>
      </c>
      <c r="L9" s="117" t="e">
        <f t="shared" si="1"/>
        <v>#DIV/0!</v>
      </c>
      <c r="M9" s="118">
        <f t="shared" si="2"/>
        <v>0</v>
      </c>
      <c r="N9" s="118">
        <f t="shared" si="3"/>
        <v>0</v>
      </c>
      <c r="O9" s="118" t="e">
        <f t="shared" si="4"/>
        <v>#DIV/0!</v>
      </c>
      <c r="P9" s="118" t="e">
        <f t="shared" si="5"/>
        <v>#DIV/0!</v>
      </c>
    </row>
    <row r="10" spans="1:16" ht="15.75">
      <c r="A10" s="2"/>
      <c r="B10" s="2"/>
      <c r="C10" s="2"/>
      <c r="D10" s="110"/>
      <c r="E10" s="110"/>
      <c r="F10" s="110"/>
      <c r="G10" s="110"/>
      <c r="H10" s="2"/>
      <c r="I10" s="110"/>
      <c r="J10" s="2"/>
      <c r="K10" s="2"/>
      <c r="L10" s="136" t="s">
        <v>375</v>
      </c>
      <c r="M10" s="137"/>
      <c r="N10" s="138"/>
      <c r="O10" s="119" t="e">
        <f>SUM(O3:O9)</f>
        <v>#DIV/0!</v>
      </c>
      <c r="P10" s="119" t="e">
        <f>O10*1.2</f>
        <v>#DIV/0!</v>
      </c>
    </row>
    <row r="11" spans="1:14" ht="15.75">
      <c r="A11" s="111"/>
      <c r="B11" s="2" t="s">
        <v>376</v>
      </c>
      <c r="C11" s="112"/>
      <c r="D11" s="113"/>
      <c r="E11" s="113"/>
      <c r="F11" s="113"/>
      <c r="G11" s="113"/>
      <c r="H11" s="114"/>
      <c r="I11" s="113"/>
      <c r="J11" s="3"/>
      <c r="K11" s="3"/>
      <c r="L11" s="3"/>
      <c r="M11" s="3"/>
      <c r="N11" s="3"/>
    </row>
    <row r="12" spans="1:14" ht="15">
      <c r="A12" s="20"/>
      <c r="B12" s="6"/>
      <c r="C12" s="20"/>
      <c r="D12" s="20"/>
      <c r="E12" s="6"/>
      <c r="F12" s="6"/>
      <c r="G12" s="6"/>
      <c r="H12" s="6"/>
      <c r="I12" s="6"/>
      <c r="J12" s="6"/>
      <c r="K12" s="6"/>
      <c r="L12" s="6"/>
      <c r="M12" s="6"/>
      <c r="N12" s="6"/>
    </row>
  </sheetData>
  <sheetProtection/>
  <mergeCells count="1">
    <mergeCell ref="L10:N10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4.7109375" style="11" bestFit="1" customWidth="1"/>
    <col min="2" max="2" width="45.28125" style="5" bestFit="1" customWidth="1"/>
    <col min="3" max="3" width="3.8515625" style="5" bestFit="1" customWidth="1"/>
    <col min="4" max="4" width="3.8515625" style="4" bestFit="1" customWidth="1"/>
    <col min="5" max="9" width="3.8515625" style="5" bestFit="1" customWidth="1"/>
    <col min="10" max="11" width="6.8515625" style="5" bestFit="1" customWidth="1"/>
    <col min="12" max="12" width="9.140625" style="5" customWidth="1"/>
    <col min="13" max="14" width="6.28125" style="5" bestFit="1" customWidth="1"/>
    <col min="15" max="16384" width="9.140625" style="5" customWidth="1"/>
  </cols>
  <sheetData>
    <row r="1" spans="1:4" ht="15">
      <c r="A1" s="41" t="s">
        <v>20</v>
      </c>
      <c r="B1" s="40" t="s">
        <v>267</v>
      </c>
      <c r="C1" s="8"/>
      <c r="D1" s="41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s="6" customFormat="1" ht="15.75">
      <c r="A3" s="16">
        <v>1</v>
      </c>
      <c r="B3" s="64" t="s">
        <v>382</v>
      </c>
      <c r="C3" s="14" t="s">
        <v>28</v>
      </c>
      <c r="D3" s="14">
        <v>4</v>
      </c>
      <c r="E3" s="19"/>
      <c r="F3" s="19"/>
      <c r="G3" s="19"/>
      <c r="H3" s="19"/>
      <c r="I3" s="19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s="6" customFormat="1" ht="15.75">
      <c r="A4" s="16">
        <v>2</v>
      </c>
      <c r="B4" s="64" t="s">
        <v>383</v>
      </c>
      <c r="C4" s="14" t="s">
        <v>28</v>
      </c>
      <c r="D4" s="14">
        <v>4</v>
      </c>
      <c r="E4" s="19"/>
      <c r="F4" s="19"/>
      <c r="G4" s="19"/>
      <c r="H4" s="19"/>
      <c r="I4" s="19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>O4*1.2</f>
        <v>#DIV/0!</v>
      </c>
    </row>
    <row r="5" spans="1:16" s="6" customFormat="1" ht="15.75">
      <c r="A5" s="16">
        <v>3</v>
      </c>
      <c r="B5" s="64" t="s">
        <v>384</v>
      </c>
      <c r="C5" s="14" t="s">
        <v>28</v>
      </c>
      <c r="D5" s="14">
        <v>4</v>
      </c>
      <c r="E5" s="19"/>
      <c r="F5" s="19"/>
      <c r="G5" s="19"/>
      <c r="H5" s="19"/>
      <c r="I5" s="19"/>
      <c r="J5" s="115"/>
      <c r="K5" s="116">
        <f>J5*1.2</f>
        <v>0</v>
      </c>
      <c r="L5" s="117" t="e">
        <f>D5/I5</f>
        <v>#DIV/0!</v>
      </c>
      <c r="M5" s="118">
        <f>J5*I5</f>
        <v>0</v>
      </c>
      <c r="N5" s="118">
        <f>M5*1.2</f>
        <v>0</v>
      </c>
      <c r="O5" s="118" t="e">
        <f>L5*M5</f>
        <v>#DIV/0!</v>
      </c>
      <c r="P5" s="118" t="e">
        <f>O5*1.2</f>
        <v>#DIV/0!</v>
      </c>
    </row>
    <row r="6" spans="1:16" s="6" customFormat="1" ht="15.75">
      <c r="A6" s="2"/>
      <c r="B6" s="2"/>
      <c r="C6" s="2"/>
      <c r="D6" s="110"/>
      <c r="E6" s="110"/>
      <c r="F6" s="110"/>
      <c r="G6" s="110"/>
      <c r="H6" s="2"/>
      <c r="I6" s="110"/>
      <c r="J6" s="2"/>
      <c r="K6" s="2"/>
      <c r="L6" s="136" t="s">
        <v>375</v>
      </c>
      <c r="M6" s="137"/>
      <c r="N6" s="138"/>
      <c r="O6" s="119" t="e">
        <f>SUM(O3:O5)</f>
        <v>#DIV/0!</v>
      </c>
      <c r="P6" s="119" t="e">
        <f>O6*1.2</f>
        <v>#DIV/0!</v>
      </c>
    </row>
    <row r="7" spans="1:14" s="6" customFormat="1" ht="15.75">
      <c r="A7" s="111"/>
      <c r="B7" s="2" t="s">
        <v>376</v>
      </c>
      <c r="C7" s="112"/>
      <c r="D7" s="113"/>
      <c r="E7" s="113"/>
      <c r="F7" s="113"/>
      <c r="G7" s="113"/>
      <c r="H7" s="114"/>
      <c r="I7" s="113"/>
      <c r="J7" s="3"/>
      <c r="K7" s="3"/>
      <c r="L7" s="3"/>
      <c r="M7" s="3"/>
      <c r="N7" s="3"/>
    </row>
    <row r="8" spans="1:4" s="6" customFormat="1" ht="15">
      <c r="A8" s="20"/>
      <c r="C8" s="20"/>
      <c r="D8" s="20"/>
    </row>
  </sheetData>
  <sheetProtection/>
  <mergeCells count="1">
    <mergeCell ref="L6:N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8515625" style="25" customWidth="1"/>
    <col min="2" max="2" width="47.00390625" style="25" customWidth="1"/>
    <col min="3" max="3" width="3.8515625" style="25" bestFit="1" customWidth="1"/>
    <col min="4" max="4" width="8.00390625" style="11" bestFit="1" customWidth="1"/>
    <col min="5" max="9" width="3.8515625" style="25" bestFit="1" customWidth="1"/>
    <col min="10" max="11" width="6.8515625" style="25" bestFit="1" customWidth="1"/>
    <col min="12" max="12" width="9.140625" style="25" customWidth="1"/>
    <col min="13" max="13" width="6.28125" style="25" bestFit="1" customWidth="1"/>
    <col min="14" max="16384" width="9.140625" style="25" customWidth="1"/>
  </cols>
  <sheetData>
    <row r="1" spans="1:3" ht="28.5">
      <c r="A1" s="41" t="s">
        <v>21</v>
      </c>
      <c r="B1" s="8" t="s">
        <v>216</v>
      </c>
      <c r="C1" s="8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30">
      <c r="A3" s="42" t="s">
        <v>149</v>
      </c>
      <c r="B3" s="43" t="s">
        <v>189</v>
      </c>
      <c r="C3" s="42" t="s">
        <v>28</v>
      </c>
      <c r="D3" s="22">
        <v>1000000</v>
      </c>
      <c r="E3" s="30"/>
      <c r="F3" s="30"/>
      <c r="G3" s="30"/>
      <c r="H3" s="30"/>
      <c r="I3" s="30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45">
      <c r="A4" s="22">
        <v>2</v>
      </c>
      <c r="B4" s="30" t="s">
        <v>144</v>
      </c>
      <c r="C4" s="22" t="s">
        <v>28</v>
      </c>
      <c r="D4" s="22">
        <v>500000</v>
      </c>
      <c r="E4" s="30"/>
      <c r="F4" s="30"/>
      <c r="G4" s="30"/>
      <c r="H4" s="30"/>
      <c r="I4" s="30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>O4*1.2</f>
        <v>#DIV/0!</v>
      </c>
    </row>
    <row r="5" spans="1:16" ht="45">
      <c r="A5" s="22">
        <v>3</v>
      </c>
      <c r="B5" s="30" t="s">
        <v>145</v>
      </c>
      <c r="C5" s="22" t="s">
        <v>28</v>
      </c>
      <c r="D5" s="22">
        <v>500000</v>
      </c>
      <c r="E5" s="30"/>
      <c r="F5" s="30"/>
      <c r="G5" s="30"/>
      <c r="H5" s="30"/>
      <c r="I5" s="30"/>
      <c r="J5" s="115"/>
      <c r="K5" s="116">
        <f>J5*1.2</f>
        <v>0</v>
      </c>
      <c r="L5" s="117" t="e">
        <f>D5/I5</f>
        <v>#DIV/0!</v>
      </c>
      <c r="M5" s="118">
        <f>J5*I5</f>
        <v>0</v>
      </c>
      <c r="N5" s="118">
        <f>M5*1.2</f>
        <v>0</v>
      </c>
      <c r="O5" s="118" t="e">
        <f>L5*M5</f>
        <v>#DIV/0!</v>
      </c>
      <c r="P5" s="118" t="e">
        <f>O5*1.2</f>
        <v>#DIV/0!</v>
      </c>
    </row>
    <row r="6" spans="1:16" ht="15.75">
      <c r="A6" s="22">
        <v>4</v>
      </c>
      <c r="B6" s="30" t="s">
        <v>114</v>
      </c>
      <c r="C6" s="22" t="s">
        <v>28</v>
      </c>
      <c r="D6" s="22">
        <v>200000</v>
      </c>
      <c r="E6" s="30"/>
      <c r="F6" s="30"/>
      <c r="G6" s="30"/>
      <c r="H6" s="30"/>
      <c r="I6" s="30"/>
      <c r="J6" s="115"/>
      <c r="K6" s="116">
        <f>J6*1.2</f>
        <v>0</v>
      </c>
      <c r="L6" s="117" t="e">
        <f>D6/I6</f>
        <v>#DIV/0!</v>
      </c>
      <c r="M6" s="118">
        <f>J6*I6</f>
        <v>0</v>
      </c>
      <c r="N6" s="118">
        <f>M6*1.2</f>
        <v>0</v>
      </c>
      <c r="O6" s="118" t="e">
        <f>L6*M6</f>
        <v>#DIV/0!</v>
      </c>
      <c r="P6" s="118" t="e">
        <f>O6*1.2</f>
        <v>#DIV/0!</v>
      </c>
    </row>
    <row r="7" spans="1:16" ht="15.75">
      <c r="A7" s="2"/>
      <c r="B7" s="2"/>
      <c r="C7" s="2"/>
      <c r="D7" s="110"/>
      <c r="E7" s="110"/>
      <c r="F7" s="110"/>
      <c r="G7" s="110"/>
      <c r="H7" s="2"/>
      <c r="I7" s="110"/>
      <c r="J7" s="2"/>
      <c r="K7" s="2"/>
      <c r="L7" s="136" t="s">
        <v>375</v>
      </c>
      <c r="M7" s="137"/>
      <c r="N7" s="138"/>
      <c r="O7" s="119" t="e">
        <f>SUM(O3:O6)</f>
        <v>#DIV/0!</v>
      </c>
      <c r="P7" s="119" t="e">
        <f>O7*1.2</f>
        <v>#DIV/0!</v>
      </c>
    </row>
    <row r="8" spans="1:14" ht="15.75">
      <c r="A8" s="111"/>
      <c r="B8" s="2" t="s">
        <v>376</v>
      </c>
      <c r="C8" s="112"/>
      <c r="D8" s="113"/>
      <c r="E8" s="113"/>
      <c r="F8" s="113"/>
      <c r="G8" s="113"/>
      <c r="H8" s="114"/>
      <c r="I8" s="113"/>
      <c r="J8" s="3"/>
      <c r="K8" s="3"/>
      <c r="L8" s="3"/>
      <c r="M8" s="3"/>
      <c r="N8" s="3"/>
    </row>
    <row r="9" spans="1:14" ht="15">
      <c r="A9" s="20"/>
      <c r="B9" s="6"/>
      <c r="C9" s="20"/>
      <c r="D9" s="20"/>
      <c r="E9" s="6"/>
      <c r="F9" s="6"/>
      <c r="G9" s="6"/>
      <c r="H9" s="6"/>
      <c r="I9" s="6"/>
      <c r="J9" s="6"/>
      <c r="K9" s="6"/>
      <c r="L9" s="6"/>
      <c r="M9" s="6"/>
      <c r="N9" s="6"/>
    </row>
  </sheetData>
  <sheetProtection/>
  <mergeCells count="1">
    <mergeCell ref="L7:N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D3" sqref="D3:D12"/>
    </sheetView>
  </sheetViews>
  <sheetFormatPr defaultColWidth="9.140625" defaultRowHeight="12.75"/>
  <cols>
    <col min="1" max="1" width="5.8515625" style="2" customWidth="1"/>
    <col min="2" max="2" width="43.7109375" style="2" customWidth="1"/>
    <col min="3" max="3" width="5.7109375" style="2" bestFit="1" customWidth="1"/>
    <col min="4" max="4" width="6.7109375" style="7" bestFit="1" customWidth="1"/>
    <col min="5" max="9" width="3.8515625" style="2" bestFit="1" customWidth="1"/>
    <col min="10" max="11" width="6.8515625" style="2" bestFit="1" customWidth="1"/>
    <col min="12" max="12" width="9.140625" style="2" customWidth="1"/>
    <col min="13" max="14" width="6.28125" style="2" bestFit="1" customWidth="1"/>
    <col min="15" max="16384" width="9.140625" style="2" customWidth="1"/>
  </cols>
  <sheetData>
    <row r="1" spans="1:3" ht="31.5">
      <c r="A1" s="7" t="s">
        <v>50</v>
      </c>
      <c r="B1" s="1" t="s">
        <v>206</v>
      </c>
      <c r="C1" s="1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78.75">
      <c r="A3" s="92">
        <v>1</v>
      </c>
      <c r="B3" s="91" t="s">
        <v>205</v>
      </c>
      <c r="C3" s="92" t="s">
        <v>28</v>
      </c>
      <c r="D3" s="92">
        <v>30000</v>
      </c>
      <c r="E3" s="91"/>
      <c r="F3" s="91"/>
      <c r="G3" s="91"/>
      <c r="H3" s="91"/>
      <c r="I3" s="91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47.25">
      <c r="A4" s="92">
        <f>A3+1</f>
        <v>2</v>
      </c>
      <c r="B4" s="91" t="s">
        <v>207</v>
      </c>
      <c r="C4" s="92" t="s">
        <v>158</v>
      </c>
      <c r="D4" s="92">
        <v>3000</v>
      </c>
      <c r="E4" s="91"/>
      <c r="F4" s="91"/>
      <c r="G4" s="91"/>
      <c r="H4" s="91"/>
      <c r="I4" s="91"/>
      <c r="J4" s="115"/>
      <c r="K4" s="116">
        <f aca="true" t="shared" si="0" ref="K4:K12">J4*1.2</f>
        <v>0</v>
      </c>
      <c r="L4" s="117" t="e">
        <f aca="true" t="shared" si="1" ref="L4:L12">D4/I4</f>
        <v>#DIV/0!</v>
      </c>
      <c r="M4" s="118">
        <f aca="true" t="shared" si="2" ref="M4:M12">J4*I4</f>
        <v>0</v>
      </c>
      <c r="N4" s="118">
        <f aca="true" t="shared" si="3" ref="N4:N12">M4*1.2</f>
        <v>0</v>
      </c>
      <c r="O4" s="118" t="e">
        <f aca="true" t="shared" si="4" ref="O4:O12">L4*M4</f>
        <v>#DIV/0!</v>
      </c>
      <c r="P4" s="118" t="e">
        <f aca="true" t="shared" si="5" ref="P4:P12">O4*1.2</f>
        <v>#DIV/0!</v>
      </c>
    </row>
    <row r="5" spans="1:16" ht="47.25">
      <c r="A5" s="92">
        <f aca="true" t="shared" si="6" ref="A5:A11">A4+1</f>
        <v>3</v>
      </c>
      <c r="B5" s="91" t="s">
        <v>208</v>
      </c>
      <c r="C5" s="92" t="s">
        <v>158</v>
      </c>
      <c r="D5" s="92">
        <v>10000</v>
      </c>
      <c r="E5" s="91"/>
      <c r="F5" s="91"/>
      <c r="G5" s="91"/>
      <c r="H5" s="91"/>
      <c r="I5" s="91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ht="47.25">
      <c r="A6" s="92">
        <f t="shared" si="6"/>
        <v>4</v>
      </c>
      <c r="B6" s="91" t="s">
        <v>209</v>
      </c>
      <c r="C6" s="92" t="s">
        <v>158</v>
      </c>
      <c r="D6" s="92">
        <v>10000</v>
      </c>
      <c r="E6" s="91"/>
      <c r="F6" s="91"/>
      <c r="G6" s="91"/>
      <c r="H6" s="91"/>
      <c r="I6" s="91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ht="47.25">
      <c r="A7" s="92">
        <f t="shared" si="6"/>
        <v>5</v>
      </c>
      <c r="B7" s="91" t="s">
        <v>210</v>
      </c>
      <c r="C7" s="92" t="s">
        <v>158</v>
      </c>
      <c r="D7" s="92">
        <v>10000</v>
      </c>
      <c r="E7" s="91"/>
      <c r="F7" s="91"/>
      <c r="G7" s="91"/>
      <c r="H7" s="91"/>
      <c r="I7" s="91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ht="47.25">
      <c r="A8" s="92">
        <f t="shared" si="6"/>
        <v>6</v>
      </c>
      <c r="B8" s="91" t="s">
        <v>211</v>
      </c>
      <c r="C8" s="92" t="s">
        <v>158</v>
      </c>
      <c r="D8" s="92">
        <v>10000</v>
      </c>
      <c r="E8" s="91"/>
      <c r="F8" s="91"/>
      <c r="G8" s="91"/>
      <c r="H8" s="91"/>
      <c r="I8" s="91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ht="47.25">
      <c r="A9" s="92">
        <f t="shared" si="6"/>
        <v>7</v>
      </c>
      <c r="B9" s="91" t="s">
        <v>212</v>
      </c>
      <c r="C9" s="92" t="s">
        <v>158</v>
      </c>
      <c r="D9" s="92">
        <v>4000</v>
      </c>
      <c r="E9" s="91"/>
      <c r="F9" s="91"/>
      <c r="G9" s="91"/>
      <c r="H9" s="91"/>
      <c r="I9" s="91"/>
      <c r="J9" s="115"/>
      <c r="K9" s="116">
        <f t="shared" si="0"/>
        <v>0</v>
      </c>
      <c r="L9" s="117" t="e">
        <f t="shared" si="1"/>
        <v>#DIV/0!</v>
      </c>
      <c r="M9" s="118">
        <f t="shared" si="2"/>
        <v>0</v>
      </c>
      <c r="N9" s="118">
        <f t="shared" si="3"/>
        <v>0</v>
      </c>
      <c r="O9" s="118" t="e">
        <f t="shared" si="4"/>
        <v>#DIV/0!</v>
      </c>
      <c r="P9" s="118" t="e">
        <f t="shared" si="5"/>
        <v>#DIV/0!</v>
      </c>
    </row>
    <row r="10" spans="1:16" ht="47.25">
      <c r="A10" s="92">
        <f t="shared" si="6"/>
        <v>8</v>
      </c>
      <c r="B10" s="91" t="s">
        <v>213</v>
      </c>
      <c r="C10" s="92" t="s">
        <v>158</v>
      </c>
      <c r="D10" s="92">
        <v>4000</v>
      </c>
      <c r="E10" s="91"/>
      <c r="F10" s="91"/>
      <c r="G10" s="91"/>
      <c r="H10" s="91"/>
      <c r="I10" s="91"/>
      <c r="J10" s="115"/>
      <c r="K10" s="116">
        <f t="shared" si="0"/>
        <v>0</v>
      </c>
      <c r="L10" s="117" t="e">
        <f t="shared" si="1"/>
        <v>#DIV/0!</v>
      </c>
      <c r="M10" s="118">
        <f t="shared" si="2"/>
        <v>0</v>
      </c>
      <c r="N10" s="118">
        <f t="shared" si="3"/>
        <v>0</v>
      </c>
      <c r="O10" s="118" t="e">
        <f t="shared" si="4"/>
        <v>#DIV/0!</v>
      </c>
      <c r="P10" s="118" t="e">
        <f t="shared" si="5"/>
        <v>#DIV/0!</v>
      </c>
    </row>
    <row r="11" spans="1:16" s="3" customFormat="1" ht="78.75">
      <c r="A11" s="92">
        <f t="shared" si="6"/>
        <v>9</v>
      </c>
      <c r="B11" s="91" t="s">
        <v>214</v>
      </c>
      <c r="C11" s="92" t="s">
        <v>158</v>
      </c>
      <c r="D11" s="92">
        <v>8000</v>
      </c>
      <c r="E11" s="103"/>
      <c r="F11" s="103"/>
      <c r="G11" s="103"/>
      <c r="H11" s="103"/>
      <c r="I11" s="103"/>
      <c r="J11" s="115"/>
      <c r="K11" s="116">
        <f t="shared" si="0"/>
        <v>0</v>
      </c>
      <c r="L11" s="117" t="e">
        <f t="shared" si="1"/>
        <v>#DIV/0!</v>
      </c>
      <c r="M11" s="118">
        <f t="shared" si="2"/>
        <v>0</v>
      </c>
      <c r="N11" s="118">
        <f t="shared" si="3"/>
        <v>0</v>
      </c>
      <c r="O11" s="118" t="e">
        <f t="shared" si="4"/>
        <v>#DIV/0!</v>
      </c>
      <c r="P11" s="118" t="e">
        <f t="shared" si="5"/>
        <v>#DIV/0!</v>
      </c>
    </row>
    <row r="12" spans="1:16" ht="157.5">
      <c r="A12" s="91">
        <v>10</v>
      </c>
      <c r="B12" s="91" t="s">
        <v>215</v>
      </c>
      <c r="C12" s="91" t="s">
        <v>158</v>
      </c>
      <c r="D12" s="92">
        <v>1000</v>
      </c>
      <c r="E12" s="91"/>
      <c r="F12" s="91"/>
      <c r="G12" s="91"/>
      <c r="H12" s="91"/>
      <c r="I12" s="91"/>
      <c r="J12" s="115"/>
      <c r="K12" s="116">
        <f t="shared" si="0"/>
        <v>0</v>
      </c>
      <c r="L12" s="117" t="e">
        <f t="shared" si="1"/>
        <v>#DIV/0!</v>
      </c>
      <c r="M12" s="118">
        <f t="shared" si="2"/>
        <v>0</v>
      </c>
      <c r="N12" s="118">
        <f t="shared" si="3"/>
        <v>0</v>
      </c>
      <c r="O12" s="118" t="e">
        <f t="shared" si="4"/>
        <v>#DIV/0!</v>
      </c>
      <c r="P12" s="118" t="e">
        <f t="shared" si="5"/>
        <v>#DIV/0!</v>
      </c>
    </row>
    <row r="13" spans="4:16" ht="15.75">
      <c r="D13" s="110"/>
      <c r="E13" s="110"/>
      <c r="F13" s="110"/>
      <c r="G13" s="110"/>
      <c r="I13" s="110"/>
      <c r="L13" s="136" t="s">
        <v>375</v>
      </c>
      <c r="M13" s="137"/>
      <c r="N13" s="138"/>
      <c r="O13" s="119" t="e">
        <f>SUM(O3:O12)</f>
        <v>#DIV/0!</v>
      </c>
      <c r="P13" s="119" t="e">
        <f>O13*1.2</f>
        <v>#DIV/0!</v>
      </c>
    </row>
    <row r="14" spans="1:14" ht="31.5">
      <c r="A14" s="111"/>
      <c r="B14" s="2" t="s">
        <v>376</v>
      </c>
      <c r="C14" s="112"/>
      <c r="D14" s="113"/>
      <c r="E14" s="113"/>
      <c r="F14" s="113"/>
      <c r="G14" s="113"/>
      <c r="H14" s="114"/>
      <c r="I14" s="113"/>
      <c r="J14" s="3"/>
      <c r="K14" s="3"/>
      <c r="L14" s="3"/>
      <c r="M14" s="3"/>
      <c r="N14" s="3"/>
    </row>
    <row r="15" spans="1:14" ht="15.75">
      <c r="A15" s="20"/>
      <c r="B15" s="6"/>
      <c r="C15" s="20"/>
      <c r="D15" s="20"/>
      <c r="E15" s="6"/>
      <c r="F15" s="6"/>
      <c r="G15" s="6"/>
      <c r="H15" s="6"/>
      <c r="I15" s="6"/>
      <c r="J15" s="6"/>
      <c r="K15" s="6"/>
      <c r="L15" s="6"/>
      <c r="M15" s="6"/>
      <c r="N15" s="6"/>
    </row>
  </sheetData>
  <sheetProtection/>
  <mergeCells count="1">
    <mergeCell ref="L13:N1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D3" sqref="D3:D13"/>
    </sheetView>
  </sheetViews>
  <sheetFormatPr defaultColWidth="9.140625" defaultRowHeight="12.75"/>
  <cols>
    <col min="1" max="1" width="7.00390625" style="5" customWidth="1"/>
    <col min="2" max="2" width="46.00390625" style="5" customWidth="1"/>
    <col min="3" max="3" width="3.8515625" style="5" bestFit="1" customWidth="1"/>
    <col min="4" max="4" width="6.00390625" style="13" bestFit="1" customWidth="1"/>
    <col min="5" max="9" width="3.8515625" style="5" bestFit="1" customWidth="1"/>
    <col min="10" max="11" width="6.8515625" style="5" bestFit="1" customWidth="1"/>
    <col min="12" max="12" width="8.421875" style="5" bestFit="1" customWidth="1"/>
    <col min="13" max="14" width="6.28125" style="5" bestFit="1" customWidth="1"/>
    <col min="15" max="16" width="8.421875" style="5" bestFit="1" customWidth="1"/>
    <col min="17" max="16384" width="9.140625" style="5" customWidth="1"/>
  </cols>
  <sheetData>
    <row r="1" spans="1:3" ht="15">
      <c r="A1" s="4" t="s">
        <v>51</v>
      </c>
      <c r="B1" s="12" t="s">
        <v>121</v>
      </c>
      <c r="C1" s="12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30">
      <c r="A3" s="16">
        <v>1</v>
      </c>
      <c r="B3" s="35" t="s">
        <v>179</v>
      </c>
      <c r="C3" s="16" t="s">
        <v>28</v>
      </c>
      <c r="D3" s="28">
        <v>400</v>
      </c>
      <c r="E3" s="35"/>
      <c r="F3" s="35"/>
      <c r="G3" s="35"/>
      <c r="H3" s="35"/>
      <c r="I3" s="35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30">
      <c r="A4" s="16">
        <v>2</v>
      </c>
      <c r="B4" s="35" t="s">
        <v>180</v>
      </c>
      <c r="C4" s="16" t="s">
        <v>28</v>
      </c>
      <c r="D4" s="28">
        <v>600</v>
      </c>
      <c r="E4" s="35"/>
      <c r="F4" s="35"/>
      <c r="G4" s="35"/>
      <c r="H4" s="35"/>
      <c r="I4" s="35"/>
      <c r="J4" s="115"/>
      <c r="K4" s="116">
        <f aca="true" t="shared" si="0" ref="K4:K13">J4*1.2</f>
        <v>0</v>
      </c>
      <c r="L4" s="117" t="e">
        <f aca="true" t="shared" si="1" ref="L4:L13">D4/I4</f>
        <v>#DIV/0!</v>
      </c>
      <c r="M4" s="118">
        <f aca="true" t="shared" si="2" ref="M4:M13">J4*I4</f>
        <v>0</v>
      </c>
      <c r="N4" s="118">
        <f aca="true" t="shared" si="3" ref="N4:N13">M4*1.2</f>
        <v>0</v>
      </c>
      <c r="O4" s="118" t="e">
        <f aca="true" t="shared" si="4" ref="O4:O13">L4*M4</f>
        <v>#DIV/0!</v>
      </c>
      <c r="P4" s="118" t="e">
        <f aca="true" t="shared" si="5" ref="P4:P13">O4*1.2</f>
        <v>#DIV/0!</v>
      </c>
    </row>
    <row r="5" spans="1:16" ht="30">
      <c r="A5" s="16">
        <v>3</v>
      </c>
      <c r="B5" s="35" t="s">
        <v>97</v>
      </c>
      <c r="C5" s="16" t="s">
        <v>28</v>
      </c>
      <c r="D5" s="28">
        <v>2000</v>
      </c>
      <c r="E5" s="35"/>
      <c r="F5" s="35"/>
      <c r="G5" s="35"/>
      <c r="H5" s="35"/>
      <c r="I5" s="35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ht="30">
      <c r="A6" s="16">
        <v>4</v>
      </c>
      <c r="B6" s="35" t="s">
        <v>181</v>
      </c>
      <c r="C6" s="16" t="s">
        <v>28</v>
      </c>
      <c r="D6" s="28">
        <v>600</v>
      </c>
      <c r="E6" s="35"/>
      <c r="F6" s="35"/>
      <c r="G6" s="35"/>
      <c r="H6" s="35"/>
      <c r="I6" s="35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ht="30">
      <c r="A7" s="16">
        <f>1+A6</f>
        <v>5</v>
      </c>
      <c r="B7" s="35" t="s">
        <v>182</v>
      </c>
      <c r="C7" s="16" t="s">
        <v>28</v>
      </c>
      <c r="D7" s="28">
        <v>16000</v>
      </c>
      <c r="E7" s="35"/>
      <c r="F7" s="35"/>
      <c r="G7" s="35"/>
      <c r="H7" s="35"/>
      <c r="I7" s="35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ht="30">
      <c r="A8" s="16">
        <f>1+A7</f>
        <v>6</v>
      </c>
      <c r="B8" s="35" t="s">
        <v>183</v>
      </c>
      <c r="C8" s="16" t="s">
        <v>28</v>
      </c>
      <c r="D8" s="28">
        <v>16000</v>
      </c>
      <c r="E8" s="35"/>
      <c r="F8" s="35"/>
      <c r="G8" s="35"/>
      <c r="H8" s="35"/>
      <c r="I8" s="35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s="6" customFormat="1" ht="15.75">
      <c r="A9" s="16">
        <v>7</v>
      </c>
      <c r="B9" s="19" t="s">
        <v>340</v>
      </c>
      <c r="C9" s="16" t="s">
        <v>28</v>
      </c>
      <c r="D9" s="28">
        <v>200</v>
      </c>
      <c r="E9" s="19"/>
      <c r="F9" s="19"/>
      <c r="G9" s="19"/>
      <c r="H9" s="19"/>
      <c r="I9" s="19"/>
      <c r="J9" s="115"/>
      <c r="K9" s="116">
        <f t="shared" si="0"/>
        <v>0</v>
      </c>
      <c r="L9" s="117" t="e">
        <f t="shared" si="1"/>
        <v>#DIV/0!</v>
      </c>
      <c r="M9" s="118">
        <f t="shared" si="2"/>
        <v>0</v>
      </c>
      <c r="N9" s="118">
        <f t="shared" si="3"/>
        <v>0</v>
      </c>
      <c r="O9" s="118" t="e">
        <f t="shared" si="4"/>
        <v>#DIV/0!</v>
      </c>
      <c r="P9" s="118" t="e">
        <f t="shared" si="5"/>
        <v>#DIV/0!</v>
      </c>
    </row>
    <row r="10" spans="1:16" ht="15.75">
      <c r="A10" s="16">
        <v>8</v>
      </c>
      <c r="B10" s="19" t="s">
        <v>341</v>
      </c>
      <c r="C10" s="16" t="s">
        <v>28</v>
      </c>
      <c r="D10" s="28">
        <v>400</v>
      </c>
      <c r="E10" s="35"/>
      <c r="F10" s="35"/>
      <c r="G10" s="35"/>
      <c r="H10" s="35"/>
      <c r="I10" s="35"/>
      <c r="J10" s="115"/>
      <c r="K10" s="116">
        <f t="shared" si="0"/>
        <v>0</v>
      </c>
      <c r="L10" s="117" t="e">
        <f t="shared" si="1"/>
        <v>#DIV/0!</v>
      </c>
      <c r="M10" s="118">
        <f t="shared" si="2"/>
        <v>0</v>
      </c>
      <c r="N10" s="118">
        <f t="shared" si="3"/>
        <v>0</v>
      </c>
      <c r="O10" s="118" t="e">
        <f t="shared" si="4"/>
        <v>#DIV/0!</v>
      </c>
      <c r="P10" s="118" t="e">
        <f t="shared" si="5"/>
        <v>#DIV/0!</v>
      </c>
    </row>
    <row r="11" spans="1:16" s="6" customFormat="1" ht="15.75">
      <c r="A11" s="16">
        <v>9</v>
      </c>
      <c r="B11" s="19" t="s">
        <v>342</v>
      </c>
      <c r="C11" s="16" t="s">
        <v>28</v>
      </c>
      <c r="D11" s="28">
        <v>200</v>
      </c>
      <c r="E11" s="19"/>
      <c r="F11" s="19"/>
      <c r="G11" s="19"/>
      <c r="H11" s="19"/>
      <c r="I11" s="19"/>
      <c r="J11" s="115"/>
      <c r="K11" s="116">
        <f t="shared" si="0"/>
        <v>0</v>
      </c>
      <c r="L11" s="117" t="e">
        <f t="shared" si="1"/>
        <v>#DIV/0!</v>
      </c>
      <c r="M11" s="118">
        <f t="shared" si="2"/>
        <v>0</v>
      </c>
      <c r="N11" s="118">
        <f t="shared" si="3"/>
        <v>0</v>
      </c>
      <c r="O11" s="118" t="e">
        <f t="shared" si="4"/>
        <v>#DIV/0!</v>
      </c>
      <c r="P11" s="118" t="e">
        <f t="shared" si="5"/>
        <v>#DIV/0!</v>
      </c>
    </row>
    <row r="12" spans="1:16" ht="15.75">
      <c r="A12" s="22">
        <v>10</v>
      </c>
      <c r="B12" s="19" t="s">
        <v>343</v>
      </c>
      <c r="C12" s="30" t="s">
        <v>28</v>
      </c>
      <c r="D12" s="28">
        <v>100</v>
      </c>
      <c r="E12" s="35"/>
      <c r="F12" s="35"/>
      <c r="G12" s="35"/>
      <c r="H12" s="35"/>
      <c r="I12" s="35"/>
      <c r="J12" s="115"/>
      <c r="K12" s="116">
        <f t="shared" si="0"/>
        <v>0</v>
      </c>
      <c r="L12" s="117" t="e">
        <f t="shared" si="1"/>
        <v>#DIV/0!</v>
      </c>
      <c r="M12" s="118">
        <f t="shared" si="2"/>
        <v>0</v>
      </c>
      <c r="N12" s="118">
        <f t="shared" si="3"/>
        <v>0</v>
      </c>
      <c r="O12" s="118" t="e">
        <f t="shared" si="4"/>
        <v>#DIV/0!</v>
      </c>
      <c r="P12" s="118" t="e">
        <f t="shared" si="5"/>
        <v>#DIV/0!</v>
      </c>
    </row>
    <row r="13" spans="1:16" ht="15.75">
      <c r="A13" s="28">
        <v>11</v>
      </c>
      <c r="B13" s="27" t="s">
        <v>98</v>
      </c>
      <c r="C13" s="35" t="s">
        <v>28</v>
      </c>
      <c r="D13" s="28">
        <v>4000</v>
      </c>
      <c r="E13" s="35"/>
      <c r="F13" s="35"/>
      <c r="G13" s="35"/>
      <c r="H13" s="35"/>
      <c r="I13" s="35"/>
      <c r="J13" s="115"/>
      <c r="K13" s="116">
        <f t="shared" si="0"/>
        <v>0</v>
      </c>
      <c r="L13" s="117" t="e">
        <f t="shared" si="1"/>
        <v>#DIV/0!</v>
      </c>
      <c r="M13" s="118">
        <f t="shared" si="2"/>
        <v>0</v>
      </c>
      <c r="N13" s="118">
        <f t="shared" si="3"/>
        <v>0</v>
      </c>
      <c r="O13" s="118" t="e">
        <f t="shared" si="4"/>
        <v>#DIV/0!</v>
      </c>
      <c r="P13" s="118" t="e">
        <f t="shared" si="5"/>
        <v>#DIV/0!</v>
      </c>
    </row>
    <row r="14" spans="1:16" ht="15.75">
      <c r="A14" s="2"/>
      <c r="B14" s="2"/>
      <c r="C14" s="2"/>
      <c r="D14" s="110"/>
      <c r="E14" s="110"/>
      <c r="F14" s="110"/>
      <c r="G14" s="110"/>
      <c r="H14" s="2"/>
      <c r="I14" s="110"/>
      <c r="J14" s="2"/>
      <c r="K14" s="2"/>
      <c r="L14" s="136" t="s">
        <v>375</v>
      </c>
      <c r="M14" s="137"/>
      <c r="N14" s="138"/>
      <c r="O14" s="119" t="e">
        <f>SUM(O3:O13)</f>
        <v>#DIV/0!</v>
      </c>
      <c r="P14" s="119" t="e">
        <f>O14*1.2</f>
        <v>#DIV/0!</v>
      </c>
    </row>
    <row r="15" spans="1:14" ht="15.75">
      <c r="A15" s="111"/>
      <c r="B15" s="2" t="s">
        <v>376</v>
      </c>
      <c r="C15" s="112"/>
      <c r="D15" s="113"/>
      <c r="E15" s="113"/>
      <c r="F15" s="113"/>
      <c r="G15" s="113"/>
      <c r="H15" s="114"/>
      <c r="I15" s="113"/>
      <c r="J15" s="3"/>
      <c r="K15" s="3"/>
      <c r="L15" s="3"/>
      <c r="M15" s="3"/>
      <c r="N15" s="3"/>
    </row>
    <row r="16" spans="1:14" ht="15">
      <c r="A16" s="20"/>
      <c r="B16" s="6"/>
      <c r="C16" s="20"/>
      <c r="D16" s="20"/>
      <c r="E16" s="6"/>
      <c r="F16" s="6"/>
      <c r="G16" s="6"/>
      <c r="H16" s="6"/>
      <c r="I16" s="6"/>
      <c r="J16" s="6"/>
      <c r="K16" s="6"/>
      <c r="L16" s="6"/>
      <c r="M16" s="6"/>
      <c r="N16" s="6"/>
    </row>
    <row r="19" spans="1:4" s="6" customFormat="1" ht="15">
      <c r="A19" s="13"/>
      <c r="B19" s="5"/>
      <c r="C19" s="20"/>
      <c r="D19" s="20"/>
    </row>
    <row r="20" spans="1:4" s="6" customFormat="1" ht="15">
      <c r="A20" s="13"/>
      <c r="B20" s="5"/>
      <c r="C20" s="20"/>
      <c r="D20" s="20"/>
    </row>
    <row r="21" spans="1:4" s="6" customFormat="1" ht="15">
      <c r="A21" s="20"/>
      <c r="C21" s="20"/>
      <c r="D21" s="20"/>
    </row>
    <row r="22" spans="1:4" s="6" customFormat="1" ht="15">
      <c r="A22" s="20"/>
      <c r="C22" s="20"/>
      <c r="D22" s="20"/>
    </row>
    <row r="23" spans="1:4" s="6" customFormat="1" ht="15">
      <c r="A23" s="20"/>
      <c r="C23" s="20"/>
      <c r="D23" s="20"/>
    </row>
    <row r="24" spans="1:4" s="6" customFormat="1" ht="15">
      <c r="A24" s="20"/>
      <c r="C24" s="20"/>
      <c r="D24" s="20"/>
    </row>
    <row r="25" spans="1:4" s="6" customFormat="1" ht="15">
      <c r="A25" s="20"/>
      <c r="C25" s="20"/>
      <c r="D25" s="20"/>
    </row>
    <row r="26" spans="1:4" s="6" customFormat="1" ht="15">
      <c r="A26" s="20"/>
      <c r="C26" s="20"/>
      <c r="D26" s="20"/>
    </row>
    <row r="27" spans="1:4" s="6" customFormat="1" ht="15">
      <c r="A27" s="20"/>
      <c r="C27" s="20"/>
      <c r="D27" s="20"/>
    </row>
    <row r="28" spans="3:4" s="6" customFormat="1" ht="15">
      <c r="C28" s="20"/>
      <c r="D28" s="20"/>
    </row>
    <row r="29" spans="1:4" s="6" customFormat="1" ht="15">
      <c r="A29" s="20"/>
      <c r="C29" s="20"/>
      <c r="D29" s="20"/>
    </row>
  </sheetData>
  <sheetProtection/>
  <mergeCells count="1">
    <mergeCell ref="L14:N14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D3" sqref="D3:D7"/>
    </sheetView>
  </sheetViews>
  <sheetFormatPr defaultColWidth="9.140625" defaultRowHeight="12.75"/>
  <cols>
    <col min="1" max="1" width="8.00390625" style="5" customWidth="1"/>
    <col min="2" max="2" width="43.00390625" style="5" customWidth="1"/>
    <col min="3" max="3" width="3.8515625" style="5" bestFit="1" customWidth="1"/>
    <col min="4" max="4" width="5.00390625" style="13" bestFit="1" customWidth="1"/>
    <col min="5" max="9" width="3.8515625" style="5" bestFit="1" customWidth="1"/>
    <col min="10" max="11" width="6.8515625" style="5" bestFit="1" customWidth="1"/>
    <col min="12" max="12" width="9.140625" style="5" customWidth="1"/>
    <col min="13" max="13" width="6.28125" style="5" bestFit="1" customWidth="1"/>
    <col min="14" max="16384" width="9.140625" style="5" customWidth="1"/>
  </cols>
  <sheetData>
    <row r="1" spans="1:3" ht="15">
      <c r="A1" s="4" t="s">
        <v>52</v>
      </c>
      <c r="B1" s="12" t="s">
        <v>124</v>
      </c>
      <c r="C1" s="12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30">
      <c r="A3" s="65">
        <v>1</v>
      </c>
      <c r="B3" s="66" t="s">
        <v>99</v>
      </c>
      <c r="C3" s="28" t="s">
        <v>28</v>
      </c>
      <c r="D3" s="28">
        <v>100</v>
      </c>
      <c r="E3" s="35"/>
      <c r="F3" s="35"/>
      <c r="G3" s="35"/>
      <c r="H3" s="35"/>
      <c r="I3" s="35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 aca="true" t="shared" si="0" ref="P3:P8">O3*1.2</f>
        <v>#DIV/0!</v>
      </c>
    </row>
    <row r="4" spans="1:16" ht="30">
      <c r="A4" s="65">
        <v>2</v>
      </c>
      <c r="B4" s="66" t="s">
        <v>100</v>
      </c>
      <c r="C4" s="28" t="s">
        <v>28</v>
      </c>
      <c r="D4" s="28">
        <v>2000</v>
      </c>
      <c r="E4" s="35"/>
      <c r="F4" s="35"/>
      <c r="G4" s="35"/>
      <c r="H4" s="35"/>
      <c r="I4" s="35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 t="shared" si="0"/>
        <v>#DIV/0!</v>
      </c>
    </row>
    <row r="5" spans="1:16" ht="30">
      <c r="A5" s="22">
        <v>3</v>
      </c>
      <c r="B5" s="30" t="s">
        <v>274</v>
      </c>
      <c r="C5" s="28" t="s">
        <v>28</v>
      </c>
      <c r="D5" s="28">
        <v>4000</v>
      </c>
      <c r="E5" s="35"/>
      <c r="F5" s="35"/>
      <c r="G5" s="35"/>
      <c r="H5" s="35"/>
      <c r="I5" s="35"/>
      <c r="J5" s="115"/>
      <c r="K5" s="116">
        <f>J5*1.2</f>
        <v>0</v>
      </c>
      <c r="L5" s="117" t="e">
        <f>D5/I5</f>
        <v>#DIV/0!</v>
      </c>
      <c r="M5" s="118">
        <f>J5*I5</f>
        <v>0</v>
      </c>
      <c r="N5" s="118">
        <f>M5*1.2</f>
        <v>0</v>
      </c>
      <c r="O5" s="118" t="e">
        <f>L5*M5</f>
        <v>#DIV/0!</v>
      </c>
      <c r="P5" s="118" t="e">
        <f t="shared" si="0"/>
        <v>#DIV/0!</v>
      </c>
    </row>
    <row r="6" spans="1:16" ht="30">
      <c r="A6" s="65">
        <v>4</v>
      </c>
      <c r="B6" s="66" t="s">
        <v>101</v>
      </c>
      <c r="C6" s="28" t="s">
        <v>28</v>
      </c>
      <c r="D6" s="28">
        <v>200</v>
      </c>
      <c r="E6" s="35"/>
      <c r="F6" s="35"/>
      <c r="G6" s="35"/>
      <c r="H6" s="35"/>
      <c r="I6" s="35"/>
      <c r="J6" s="115"/>
      <c r="K6" s="116">
        <f>J6*1.2</f>
        <v>0</v>
      </c>
      <c r="L6" s="117" t="e">
        <f>D6/I6</f>
        <v>#DIV/0!</v>
      </c>
      <c r="M6" s="118">
        <f>J6*I6</f>
        <v>0</v>
      </c>
      <c r="N6" s="118">
        <f>M6*1.2</f>
        <v>0</v>
      </c>
      <c r="O6" s="118" t="e">
        <f>L6*M6</f>
        <v>#DIV/0!</v>
      </c>
      <c r="P6" s="118" t="e">
        <f t="shared" si="0"/>
        <v>#DIV/0!</v>
      </c>
    </row>
    <row r="7" spans="1:16" ht="15.75">
      <c r="A7" s="28">
        <v>5</v>
      </c>
      <c r="B7" s="35" t="s">
        <v>102</v>
      </c>
      <c r="C7" s="28" t="s">
        <v>28</v>
      </c>
      <c r="D7" s="28">
        <v>1000</v>
      </c>
      <c r="E7" s="35"/>
      <c r="F7" s="35"/>
      <c r="G7" s="35"/>
      <c r="H7" s="35"/>
      <c r="I7" s="35"/>
      <c r="J7" s="115"/>
      <c r="K7" s="116">
        <f>J7*1.2</f>
        <v>0</v>
      </c>
      <c r="L7" s="117" t="e">
        <f>D7/I7</f>
        <v>#DIV/0!</v>
      </c>
      <c r="M7" s="118">
        <f>J7*I7</f>
        <v>0</v>
      </c>
      <c r="N7" s="118">
        <f>M7*1.2</f>
        <v>0</v>
      </c>
      <c r="O7" s="118" t="e">
        <f>L7*M7</f>
        <v>#DIV/0!</v>
      </c>
      <c r="P7" s="118" t="e">
        <f t="shared" si="0"/>
        <v>#DIV/0!</v>
      </c>
    </row>
    <row r="8" spans="1:16" ht="15.75">
      <c r="A8" s="2"/>
      <c r="B8" s="2"/>
      <c r="C8" s="2"/>
      <c r="D8" s="110"/>
      <c r="E8" s="110"/>
      <c r="F8" s="110"/>
      <c r="G8" s="110"/>
      <c r="H8" s="2"/>
      <c r="I8" s="110"/>
      <c r="J8" s="2"/>
      <c r="K8" s="2"/>
      <c r="L8" s="136" t="s">
        <v>375</v>
      </c>
      <c r="M8" s="137"/>
      <c r="N8" s="138"/>
      <c r="O8" s="119" t="e">
        <f>SUM(O3:O7)</f>
        <v>#DIV/0!</v>
      </c>
      <c r="P8" s="119" t="e">
        <f t="shared" si="0"/>
        <v>#DIV/0!</v>
      </c>
    </row>
    <row r="9" spans="1:14" s="6" customFormat="1" ht="31.5">
      <c r="A9" s="111"/>
      <c r="B9" s="2" t="s">
        <v>376</v>
      </c>
      <c r="C9" s="112"/>
      <c r="D9" s="113"/>
      <c r="E9" s="113"/>
      <c r="F9" s="113"/>
      <c r="G9" s="113"/>
      <c r="H9" s="114"/>
      <c r="I9" s="113"/>
      <c r="J9" s="3"/>
      <c r="K9" s="3"/>
      <c r="L9" s="3"/>
      <c r="M9" s="3"/>
      <c r="N9" s="3"/>
    </row>
    <row r="10" spans="1:4" s="6" customFormat="1" ht="15">
      <c r="A10" s="20"/>
      <c r="C10" s="20"/>
      <c r="D10" s="20"/>
    </row>
    <row r="11" spans="1:4" s="6" customFormat="1" ht="15">
      <c r="A11" s="20"/>
      <c r="C11" s="20"/>
      <c r="D11" s="20"/>
    </row>
    <row r="12" spans="1:4" s="6" customFormat="1" ht="15">
      <c r="A12" s="20"/>
      <c r="C12" s="20"/>
      <c r="D12" s="20"/>
    </row>
    <row r="13" spans="3:4" s="6" customFormat="1" ht="15">
      <c r="C13" s="20"/>
      <c r="D13" s="20"/>
    </row>
    <row r="14" spans="1:4" s="6" customFormat="1" ht="15">
      <c r="A14" s="20"/>
      <c r="C14" s="20"/>
      <c r="D14" s="20"/>
    </row>
    <row r="15" spans="1:4" s="6" customFormat="1" ht="15">
      <c r="A15" s="5"/>
      <c r="B15" s="5"/>
      <c r="C15" s="5"/>
      <c r="D15" s="20"/>
    </row>
    <row r="16" spans="1:4" s="6" customFormat="1" ht="15">
      <c r="A16" s="5"/>
      <c r="B16" s="5"/>
      <c r="C16" s="5"/>
      <c r="D16" s="20"/>
    </row>
    <row r="17" spans="1:4" s="6" customFormat="1" ht="15">
      <c r="A17" s="5"/>
      <c r="B17" s="5"/>
      <c r="C17" s="5"/>
      <c r="D17" s="20"/>
    </row>
    <row r="18" spans="1:4" s="6" customFormat="1" ht="15">
      <c r="A18" s="5"/>
      <c r="B18" s="5"/>
      <c r="C18" s="5"/>
      <c r="D18" s="20"/>
    </row>
    <row r="19" spans="1:4" s="6" customFormat="1" ht="15">
      <c r="A19" s="5"/>
      <c r="B19" s="5"/>
      <c r="C19" s="5"/>
      <c r="D19" s="20"/>
    </row>
    <row r="20" spans="1:4" s="6" customFormat="1" ht="15">
      <c r="A20" s="20"/>
      <c r="C20" s="20"/>
      <c r="D20" s="20"/>
    </row>
    <row r="21" spans="1:4" s="6" customFormat="1" ht="15">
      <c r="A21" s="20"/>
      <c r="C21" s="20"/>
      <c r="D21" s="20"/>
    </row>
    <row r="22" spans="1:4" s="6" customFormat="1" ht="15">
      <c r="A22" s="20"/>
      <c r="C22" s="20"/>
      <c r="D22" s="20"/>
    </row>
    <row r="23" spans="1:4" s="6" customFormat="1" ht="15">
      <c r="A23" s="20"/>
      <c r="C23" s="20"/>
      <c r="D23" s="20"/>
    </row>
    <row r="24" spans="3:4" s="6" customFormat="1" ht="15">
      <c r="C24" s="20"/>
      <c r="D24" s="20"/>
    </row>
    <row r="25" spans="1:4" s="6" customFormat="1" ht="15">
      <c r="A25" s="20"/>
      <c r="C25" s="20"/>
      <c r="D25" s="20"/>
    </row>
    <row r="26" spans="1:4" s="6" customFormat="1" ht="15">
      <c r="A26" s="5"/>
      <c r="B26" s="5"/>
      <c r="C26" s="5"/>
      <c r="D26" s="20"/>
    </row>
    <row r="27" spans="1:4" s="6" customFormat="1" ht="15">
      <c r="A27" s="5"/>
      <c r="B27" s="5"/>
      <c r="C27" s="5"/>
      <c r="D27" s="20"/>
    </row>
    <row r="28" spans="1:4" s="6" customFormat="1" ht="15">
      <c r="A28" s="5"/>
      <c r="B28" s="5"/>
      <c r="C28" s="5"/>
      <c r="D28" s="20"/>
    </row>
    <row r="29" spans="1:4" s="6" customFormat="1" ht="15">
      <c r="A29" s="5"/>
      <c r="B29" s="5"/>
      <c r="C29" s="5"/>
      <c r="D29" s="20"/>
    </row>
    <row r="30" spans="1:4" s="6" customFormat="1" ht="15">
      <c r="A30" s="5"/>
      <c r="B30" s="5"/>
      <c r="C30" s="5"/>
      <c r="D30" s="20"/>
    </row>
    <row r="31" spans="1:4" s="6" customFormat="1" ht="15">
      <c r="A31" s="5"/>
      <c r="B31" s="5"/>
      <c r="C31" s="5"/>
      <c r="D31" s="20"/>
    </row>
    <row r="32" spans="3:4" s="6" customFormat="1" ht="15">
      <c r="C32" s="20"/>
      <c r="D32" s="20"/>
    </row>
    <row r="33" spans="1:4" s="6" customFormat="1" ht="15">
      <c r="A33" s="20"/>
      <c r="C33" s="20"/>
      <c r="D33" s="20"/>
    </row>
  </sheetData>
  <sheetProtection/>
  <mergeCells count="1">
    <mergeCell ref="L8:N8"/>
  </mergeCells>
  <printOptions/>
  <pageMargins left="0" right="0" top="0.3937007874015748" bottom="0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4">
      <selection activeCell="D3" sqref="D3:D21"/>
    </sheetView>
  </sheetViews>
  <sheetFormatPr defaultColWidth="9.140625" defaultRowHeight="12.75"/>
  <cols>
    <col min="1" max="1" width="4.7109375" style="13" bestFit="1" customWidth="1"/>
    <col min="2" max="2" width="53.28125" style="5" customWidth="1"/>
    <col min="3" max="3" width="3.8515625" style="13" bestFit="1" customWidth="1"/>
    <col min="4" max="4" width="6.00390625" style="13" bestFit="1" customWidth="1"/>
    <col min="5" max="9" width="3.8515625" style="5" bestFit="1" customWidth="1"/>
    <col min="10" max="11" width="6.8515625" style="5" bestFit="1" customWidth="1"/>
    <col min="12" max="12" width="8.421875" style="5" bestFit="1" customWidth="1"/>
    <col min="13" max="14" width="6.28125" style="5" bestFit="1" customWidth="1"/>
    <col min="15" max="16" width="8.421875" style="5" bestFit="1" customWidth="1"/>
    <col min="17" max="16384" width="9.140625" style="5" customWidth="1"/>
  </cols>
  <sheetData>
    <row r="1" spans="1:3" ht="15">
      <c r="A1" s="4" t="s">
        <v>53</v>
      </c>
      <c r="B1" s="139" t="s">
        <v>362</v>
      </c>
      <c r="C1" s="139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15.75">
      <c r="A3" s="28">
        <v>1</v>
      </c>
      <c r="B3" s="35" t="s">
        <v>116</v>
      </c>
      <c r="C3" s="28" t="s">
        <v>28</v>
      </c>
      <c r="D3" s="28">
        <v>50000</v>
      </c>
      <c r="E3" s="35"/>
      <c r="F3" s="35"/>
      <c r="G3" s="35"/>
      <c r="H3" s="35"/>
      <c r="I3" s="35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15.75">
      <c r="A4" s="28">
        <v>2</v>
      </c>
      <c r="B4" s="35" t="s">
        <v>115</v>
      </c>
      <c r="C4" s="28" t="s">
        <v>28</v>
      </c>
      <c r="D4" s="28">
        <v>6000</v>
      </c>
      <c r="E4" s="35"/>
      <c r="F4" s="35"/>
      <c r="G4" s="35"/>
      <c r="H4" s="35"/>
      <c r="I4" s="35"/>
      <c r="J4" s="115"/>
      <c r="K4" s="116">
        <f aca="true" t="shared" si="0" ref="K4:K21">J4*1.2</f>
        <v>0</v>
      </c>
      <c r="L4" s="117" t="e">
        <f aca="true" t="shared" si="1" ref="L4:L21">D4/I4</f>
        <v>#DIV/0!</v>
      </c>
      <c r="M4" s="118">
        <f aca="true" t="shared" si="2" ref="M4:M21">J4*I4</f>
        <v>0</v>
      </c>
      <c r="N4" s="118">
        <f aca="true" t="shared" si="3" ref="N4:N21">M4*1.2</f>
        <v>0</v>
      </c>
      <c r="O4" s="118" t="e">
        <f aca="true" t="shared" si="4" ref="O4:O21">L4*M4</f>
        <v>#DIV/0!</v>
      </c>
      <c r="P4" s="118" t="e">
        <f aca="true" t="shared" si="5" ref="P4:P21">O4*1.2</f>
        <v>#DIV/0!</v>
      </c>
    </row>
    <row r="5" spans="1:16" ht="15.75">
      <c r="A5" s="28">
        <v>3</v>
      </c>
      <c r="B5" s="35" t="s">
        <v>202</v>
      </c>
      <c r="C5" s="28" t="s">
        <v>103</v>
      </c>
      <c r="D5" s="28">
        <v>10000</v>
      </c>
      <c r="E5" s="35"/>
      <c r="F5" s="35"/>
      <c r="G5" s="35"/>
      <c r="H5" s="35"/>
      <c r="I5" s="35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ht="30">
      <c r="A6" s="28">
        <v>4</v>
      </c>
      <c r="B6" s="35" t="s">
        <v>228</v>
      </c>
      <c r="C6" s="28" t="s">
        <v>28</v>
      </c>
      <c r="D6" s="28">
        <v>80000</v>
      </c>
      <c r="E6" s="35"/>
      <c r="F6" s="35"/>
      <c r="G6" s="35"/>
      <c r="H6" s="35"/>
      <c r="I6" s="35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ht="45">
      <c r="A7" s="28">
        <v>5</v>
      </c>
      <c r="B7" s="35" t="s">
        <v>165</v>
      </c>
      <c r="C7" s="28" t="s">
        <v>28</v>
      </c>
      <c r="D7" s="28">
        <v>60000</v>
      </c>
      <c r="E7" s="35"/>
      <c r="F7" s="35"/>
      <c r="G7" s="35"/>
      <c r="H7" s="35"/>
      <c r="I7" s="35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ht="75">
      <c r="A8" s="28">
        <v>6</v>
      </c>
      <c r="B8" s="30" t="s">
        <v>134</v>
      </c>
      <c r="C8" s="28" t="s">
        <v>28</v>
      </c>
      <c r="D8" s="28">
        <v>1000</v>
      </c>
      <c r="E8" s="35"/>
      <c r="F8" s="35"/>
      <c r="G8" s="35"/>
      <c r="H8" s="35"/>
      <c r="I8" s="35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ht="45">
      <c r="A9" s="28">
        <v>7</v>
      </c>
      <c r="B9" s="35" t="s">
        <v>164</v>
      </c>
      <c r="C9" s="28" t="s">
        <v>28</v>
      </c>
      <c r="D9" s="28">
        <v>1000</v>
      </c>
      <c r="E9" s="35"/>
      <c r="F9" s="35"/>
      <c r="G9" s="35"/>
      <c r="H9" s="35"/>
      <c r="I9" s="35"/>
      <c r="J9" s="115"/>
      <c r="K9" s="116">
        <f t="shared" si="0"/>
        <v>0</v>
      </c>
      <c r="L9" s="117" t="e">
        <f t="shared" si="1"/>
        <v>#DIV/0!</v>
      </c>
      <c r="M9" s="118">
        <f t="shared" si="2"/>
        <v>0</v>
      </c>
      <c r="N9" s="118">
        <f t="shared" si="3"/>
        <v>0</v>
      </c>
      <c r="O9" s="118" t="e">
        <f t="shared" si="4"/>
        <v>#DIV/0!</v>
      </c>
      <c r="P9" s="118" t="e">
        <f t="shared" si="5"/>
        <v>#DIV/0!</v>
      </c>
    </row>
    <row r="10" spans="1:16" ht="30">
      <c r="A10" s="28">
        <v>8</v>
      </c>
      <c r="B10" s="35" t="s">
        <v>127</v>
      </c>
      <c r="C10" s="28" t="s">
        <v>28</v>
      </c>
      <c r="D10" s="28">
        <v>2000</v>
      </c>
      <c r="E10" s="35"/>
      <c r="F10" s="35"/>
      <c r="G10" s="35"/>
      <c r="H10" s="35"/>
      <c r="I10" s="35"/>
      <c r="J10" s="115"/>
      <c r="K10" s="116">
        <f t="shared" si="0"/>
        <v>0</v>
      </c>
      <c r="L10" s="117" t="e">
        <f t="shared" si="1"/>
        <v>#DIV/0!</v>
      </c>
      <c r="M10" s="118">
        <f t="shared" si="2"/>
        <v>0</v>
      </c>
      <c r="N10" s="118">
        <f t="shared" si="3"/>
        <v>0</v>
      </c>
      <c r="O10" s="118" t="e">
        <f t="shared" si="4"/>
        <v>#DIV/0!</v>
      </c>
      <c r="P10" s="118" t="e">
        <f t="shared" si="5"/>
        <v>#DIV/0!</v>
      </c>
    </row>
    <row r="11" spans="1:16" ht="45">
      <c r="A11" s="28">
        <v>9</v>
      </c>
      <c r="B11" s="35" t="s">
        <v>128</v>
      </c>
      <c r="C11" s="28" t="s">
        <v>28</v>
      </c>
      <c r="D11" s="28">
        <v>400</v>
      </c>
      <c r="E11" s="35"/>
      <c r="F11" s="35"/>
      <c r="G11" s="35"/>
      <c r="H11" s="35"/>
      <c r="I11" s="35"/>
      <c r="J11" s="115"/>
      <c r="K11" s="116">
        <f t="shared" si="0"/>
        <v>0</v>
      </c>
      <c r="L11" s="117" t="e">
        <f t="shared" si="1"/>
        <v>#DIV/0!</v>
      </c>
      <c r="M11" s="118">
        <f t="shared" si="2"/>
        <v>0</v>
      </c>
      <c r="N11" s="118">
        <f t="shared" si="3"/>
        <v>0</v>
      </c>
      <c r="O11" s="118" t="e">
        <f t="shared" si="4"/>
        <v>#DIV/0!</v>
      </c>
      <c r="P11" s="118" t="e">
        <f t="shared" si="5"/>
        <v>#DIV/0!</v>
      </c>
    </row>
    <row r="12" spans="1:16" ht="45">
      <c r="A12" s="28">
        <v>10</v>
      </c>
      <c r="B12" s="35" t="s">
        <v>129</v>
      </c>
      <c r="C12" s="28" t="s">
        <v>28</v>
      </c>
      <c r="D12" s="28">
        <v>500</v>
      </c>
      <c r="E12" s="35"/>
      <c r="F12" s="35"/>
      <c r="G12" s="35"/>
      <c r="H12" s="35"/>
      <c r="I12" s="35"/>
      <c r="J12" s="115"/>
      <c r="K12" s="116">
        <f t="shared" si="0"/>
        <v>0</v>
      </c>
      <c r="L12" s="117" t="e">
        <f t="shared" si="1"/>
        <v>#DIV/0!</v>
      </c>
      <c r="M12" s="118">
        <f t="shared" si="2"/>
        <v>0</v>
      </c>
      <c r="N12" s="118">
        <f t="shared" si="3"/>
        <v>0</v>
      </c>
      <c r="O12" s="118" t="e">
        <f t="shared" si="4"/>
        <v>#DIV/0!</v>
      </c>
      <c r="P12" s="118" t="e">
        <f t="shared" si="5"/>
        <v>#DIV/0!</v>
      </c>
    </row>
    <row r="13" spans="1:16" ht="30">
      <c r="A13" s="28">
        <v>11</v>
      </c>
      <c r="B13" s="35" t="s">
        <v>229</v>
      </c>
      <c r="C13" s="28" t="s">
        <v>28</v>
      </c>
      <c r="D13" s="28">
        <v>100</v>
      </c>
      <c r="E13" s="35"/>
      <c r="F13" s="35"/>
      <c r="G13" s="35"/>
      <c r="H13" s="35"/>
      <c r="I13" s="35"/>
      <c r="J13" s="115"/>
      <c r="K13" s="116">
        <f t="shared" si="0"/>
        <v>0</v>
      </c>
      <c r="L13" s="117" t="e">
        <f t="shared" si="1"/>
        <v>#DIV/0!</v>
      </c>
      <c r="M13" s="118">
        <f t="shared" si="2"/>
        <v>0</v>
      </c>
      <c r="N13" s="118">
        <f t="shared" si="3"/>
        <v>0</v>
      </c>
      <c r="O13" s="118" t="e">
        <f t="shared" si="4"/>
        <v>#DIV/0!</v>
      </c>
      <c r="P13" s="118" t="e">
        <f t="shared" si="5"/>
        <v>#DIV/0!</v>
      </c>
    </row>
    <row r="14" spans="1:16" ht="30">
      <c r="A14" s="28">
        <v>12</v>
      </c>
      <c r="B14" s="35" t="s">
        <v>130</v>
      </c>
      <c r="C14" s="28" t="s">
        <v>28</v>
      </c>
      <c r="D14" s="28">
        <v>100</v>
      </c>
      <c r="E14" s="35"/>
      <c r="F14" s="35"/>
      <c r="G14" s="35"/>
      <c r="H14" s="35"/>
      <c r="I14" s="35"/>
      <c r="J14" s="115"/>
      <c r="K14" s="116">
        <f t="shared" si="0"/>
        <v>0</v>
      </c>
      <c r="L14" s="117" t="e">
        <f t="shared" si="1"/>
        <v>#DIV/0!</v>
      </c>
      <c r="M14" s="118">
        <f t="shared" si="2"/>
        <v>0</v>
      </c>
      <c r="N14" s="118">
        <f t="shared" si="3"/>
        <v>0</v>
      </c>
      <c r="O14" s="118" t="e">
        <f t="shared" si="4"/>
        <v>#DIV/0!</v>
      </c>
      <c r="P14" s="118" t="e">
        <f t="shared" si="5"/>
        <v>#DIV/0!</v>
      </c>
    </row>
    <row r="15" spans="1:16" ht="15.75">
      <c r="A15" s="28">
        <v>13</v>
      </c>
      <c r="B15" s="35" t="s">
        <v>217</v>
      </c>
      <c r="C15" s="28" t="s">
        <v>103</v>
      </c>
      <c r="D15" s="28">
        <v>8000</v>
      </c>
      <c r="E15" s="35"/>
      <c r="F15" s="35"/>
      <c r="G15" s="35"/>
      <c r="H15" s="35"/>
      <c r="I15" s="35"/>
      <c r="J15" s="115"/>
      <c r="K15" s="116">
        <f t="shared" si="0"/>
        <v>0</v>
      </c>
      <c r="L15" s="117" t="e">
        <f t="shared" si="1"/>
        <v>#DIV/0!</v>
      </c>
      <c r="M15" s="118">
        <f t="shared" si="2"/>
        <v>0</v>
      </c>
      <c r="N15" s="118">
        <f t="shared" si="3"/>
        <v>0</v>
      </c>
      <c r="O15" s="118" t="e">
        <f t="shared" si="4"/>
        <v>#DIV/0!</v>
      </c>
      <c r="P15" s="118" t="e">
        <f t="shared" si="5"/>
        <v>#DIV/0!</v>
      </c>
    </row>
    <row r="16" spans="1:16" ht="30">
      <c r="A16" s="28">
        <v>14</v>
      </c>
      <c r="B16" s="35" t="s">
        <v>131</v>
      </c>
      <c r="C16" s="28" t="s">
        <v>28</v>
      </c>
      <c r="D16" s="28">
        <v>8000</v>
      </c>
      <c r="E16" s="35"/>
      <c r="F16" s="35"/>
      <c r="G16" s="35"/>
      <c r="H16" s="35"/>
      <c r="I16" s="35"/>
      <c r="J16" s="115"/>
      <c r="K16" s="116">
        <f t="shared" si="0"/>
        <v>0</v>
      </c>
      <c r="L16" s="117" t="e">
        <f t="shared" si="1"/>
        <v>#DIV/0!</v>
      </c>
      <c r="M16" s="118">
        <f t="shared" si="2"/>
        <v>0</v>
      </c>
      <c r="N16" s="118">
        <f t="shared" si="3"/>
        <v>0</v>
      </c>
      <c r="O16" s="118" t="e">
        <f t="shared" si="4"/>
        <v>#DIV/0!</v>
      </c>
      <c r="P16" s="118" t="e">
        <f t="shared" si="5"/>
        <v>#DIV/0!</v>
      </c>
    </row>
    <row r="17" spans="1:16" ht="30">
      <c r="A17" s="28">
        <v>15</v>
      </c>
      <c r="B17" s="35" t="s">
        <v>230</v>
      </c>
      <c r="C17" s="28" t="s">
        <v>28</v>
      </c>
      <c r="D17" s="28">
        <v>200</v>
      </c>
      <c r="E17" s="35"/>
      <c r="F17" s="35"/>
      <c r="G17" s="35"/>
      <c r="H17" s="35"/>
      <c r="I17" s="35"/>
      <c r="J17" s="115"/>
      <c r="K17" s="116">
        <f t="shared" si="0"/>
        <v>0</v>
      </c>
      <c r="L17" s="117" t="e">
        <f t="shared" si="1"/>
        <v>#DIV/0!</v>
      </c>
      <c r="M17" s="118">
        <f t="shared" si="2"/>
        <v>0</v>
      </c>
      <c r="N17" s="118">
        <f t="shared" si="3"/>
        <v>0</v>
      </c>
      <c r="O17" s="118" t="e">
        <f t="shared" si="4"/>
        <v>#DIV/0!</v>
      </c>
      <c r="P17" s="118" t="e">
        <f t="shared" si="5"/>
        <v>#DIV/0!</v>
      </c>
    </row>
    <row r="18" spans="1:16" ht="30">
      <c r="A18" s="28">
        <v>16</v>
      </c>
      <c r="B18" s="35" t="s">
        <v>132</v>
      </c>
      <c r="C18" s="28" t="s">
        <v>28</v>
      </c>
      <c r="D18" s="28">
        <v>6000</v>
      </c>
      <c r="E18" s="35"/>
      <c r="F18" s="35"/>
      <c r="G18" s="35"/>
      <c r="H18" s="35"/>
      <c r="I18" s="35"/>
      <c r="J18" s="115"/>
      <c r="K18" s="116">
        <f t="shared" si="0"/>
        <v>0</v>
      </c>
      <c r="L18" s="117" t="e">
        <f t="shared" si="1"/>
        <v>#DIV/0!</v>
      </c>
      <c r="M18" s="118">
        <f t="shared" si="2"/>
        <v>0</v>
      </c>
      <c r="N18" s="118">
        <f t="shared" si="3"/>
        <v>0</v>
      </c>
      <c r="O18" s="118" t="e">
        <f t="shared" si="4"/>
        <v>#DIV/0!</v>
      </c>
      <c r="P18" s="118" t="e">
        <f t="shared" si="5"/>
        <v>#DIV/0!</v>
      </c>
    </row>
    <row r="19" spans="1:16" ht="30">
      <c r="A19" s="22">
        <v>17</v>
      </c>
      <c r="B19" s="30" t="s">
        <v>256</v>
      </c>
      <c r="C19" s="22" t="s">
        <v>28</v>
      </c>
      <c r="D19" s="28">
        <v>400</v>
      </c>
      <c r="E19" s="35"/>
      <c r="F19" s="35"/>
      <c r="G19" s="35"/>
      <c r="H19" s="35"/>
      <c r="I19" s="35"/>
      <c r="J19" s="115"/>
      <c r="K19" s="116">
        <f t="shared" si="0"/>
        <v>0</v>
      </c>
      <c r="L19" s="117" t="e">
        <f t="shared" si="1"/>
        <v>#DIV/0!</v>
      </c>
      <c r="M19" s="118">
        <f t="shared" si="2"/>
        <v>0</v>
      </c>
      <c r="N19" s="118">
        <f t="shared" si="3"/>
        <v>0</v>
      </c>
      <c r="O19" s="118" t="e">
        <f t="shared" si="4"/>
        <v>#DIV/0!</v>
      </c>
      <c r="P19" s="118" t="e">
        <f t="shared" si="5"/>
        <v>#DIV/0!</v>
      </c>
    </row>
    <row r="20" spans="1:16" s="6" customFormat="1" ht="30">
      <c r="A20" s="22">
        <v>18</v>
      </c>
      <c r="B20" s="30" t="s">
        <v>260</v>
      </c>
      <c r="C20" s="28" t="s">
        <v>28</v>
      </c>
      <c r="D20" s="28">
        <v>400</v>
      </c>
      <c r="E20" s="19"/>
      <c r="F20" s="19"/>
      <c r="G20" s="19"/>
      <c r="H20" s="19"/>
      <c r="I20" s="19"/>
      <c r="J20" s="115"/>
      <c r="K20" s="116">
        <f t="shared" si="0"/>
        <v>0</v>
      </c>
      <c r="L20" s="117" t="e">
        <f t="shared" si="1"/>
        <v>#DIV/0!</v>
      </c>
      <c r="M20" s="118">
        <f t="shared" si="2"/>
        <v>0</v>
      </c>
      <c r="N20" s="118">
        <f t="shared" si="3"/>
        <v>0</v>
      </c>
      <c r="O20" s="118" t="e">
        <f t="shared" si="4"/>
        <v>#DIV/0!</v>
      </c>
      <c r="P20" s="118" t="e">
        <f t="shared" si="5"/>
        <v>#DIV/0!</v>
      </c>
    </row>
    <row r="21" spans="1:16" s="6" customFormat="1" ht="30">
      <c r="A21" s="14">
        <v>19</v>
      </c>
      <c r="B21" s="30" t="s">
        <v>133</v>
      </c>
      <c r="C21" s="22" t="s">
        <v>28</v>
      </c>
      <c r="D21" s="28">
        <v>400</v>
      </c>
      <c r="E21" s="19"/>
      <c r="F21" s="19"/>
      <c r="G21" s="19"/>
      <c r="H21" s="19"/>
      <c r="I21" s="19"/>
      <c r="J21" s="115"/>
      <c r="K21" s="116">
        <f t="shared" si="0"/>
        <v>0</v>
      </c>
      <c r="L21" s="117" t="e">
        <f t="shared" si="1"/>
        <v>#DIV/0!</v>
      </c>
      <c r="M21" s="118">
        <f t="shared" si="2"/>
        <v>0</v>
      </c>
      <c r="N21" s="118">
        <f t="shared" si="3"/>
        <v>0</v>
      </c>
      <c r="O21" s="118" t="e">
        <f t="shared" si="4"/>
        <v>#DIV/0!</v>
      </c>
      <c r="P21" s="118" t="e">
        <f t="shared" si="5"/>
        <v>#DIV/0!</v>
      </c>
    </row>
    <row r="22" spans="1:16" s="6" customFormat="1" ht="15.75">
      <c r="A22" s="2"/>
      <c r="B22" s="2"/>
      <c r="C22" s="2"/>
      <c r="D22" s="110"/>
      <c r="E22" s="110"/>
      <c r="F22" s="110"/>
      <c r="G22" s="110"/>
      <c r="H22" s="2"/>
      <c r="I22" s="110"/>
      <c r="J22" s="2"/>
      <c r="K22" s="2"/>
      <c r="L22" s="136" t="s">
        <v>375</v>
      </c>
      <c r="M22" s="137"/>
      <c r="N22" s="138"/>
      <c r="O22" s="119" t="e">
        <f>SUM(O3:O21)</f>
        <v>#DIV/0!</v>
      </c>
      <c r="P22" s="119" t="e">
        <f>O22*1.2</f>
        <v>#DIV/0!</v>
      </c>
    </row>
    <row r="23" spans="1:14" ht="15.75">
      <c r="A23" s="111"/>
      <c r="B23" s="2" t="s">
        <v>376</v>
      </c>
      <c r="C23" s="112"/>
      <c r="D23" s="113"/>
      <c r="E23" s="113"/>
      <c r="F23" s="113"/>
      <c r="G23" s="113"/>
      <c r="H23" s="114"/>
      <c r="I23" s="113"/>
      <c r="J23" s="3"/>
      <c r="K23" s="3"/>
      <c r="L23" s="3"/>
      <c r="M23" s="3"/>
      <c r="N23" s="3"/>
    </row>
    <row r="24" spans="1:14" ht="15">
      <c r="A24" s="20"/>
      <c r="B24" s="6"/>
      <c r="C24" s="20"/>
      <c r="D24" s="20"/>
      <c r="E24" s="6"/>
      <c r="F24" s="6"/>
      <c r="G24" s="6"/>
      <c r="H24" s="6"/>
      <c r="I24" s="6"/>
      <c r="J24" s="6"/>
      <c r="K24" s="6"/>
      <c r="L24" s="6"/>
      <c r="M24" s="6"/>
      <c r="N24" s="6"/>
    </row>
  </sheetData>
  <sheetProtection/>
  <mergeCells count="2">
    <mergeCell ref="B1:C1"/>
    <mergeCell ref="L22:N2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D3" sqref="D3:D8"/>
    </sheetView>
  </sheetViews>
  <sheetFormatPr defaultColWidth="9.140625" defaultRowHeight="12.75"/>
  <cols>
    <col min="1" max="1" width="5.28125" style="13" customWidth="1"/>
    <col min="2" max="2" width="36.00390625" style="5" customWidth="1"/>
    <col min="3" max="3" width="5.00390625" style="5" customWidth="1"/>
    <col min="4" max="4" width="9.7109375" style="13" customWidth="1"/>
    <col min="5" max="6" width="4.140625" style="5" customWidth="1"/>
    <col min="7" max="7" width="4.421875" style="5" customWidth="1"/>
    <col min="8" max="8" width="5.28125" style="5" customWidth="1"/>
    <col min="9" max="9" width="4.8515625" style="5" customWidth="1"/>
    <col min="10" max="10" width="7.28125" style="5" customWidth="1"/>
    <col min="11" max="11" width="7.00390625" style="5" customWidth="1"/>
    <col min="12" max="16384" width="9.140625" style="5" customWidth="1"/>
  </cols>
  <sheetData>
    <row r="1" spans="1:3" ht="15">
      <c r="A1" s="4" t="s">
        <v>137</v>
      </c>
      <c r="B1" s="12" t="s">
        <v>278</v>
      </c>
      <c r="C1" s="12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s="6" customFormat="1" ht="83.25" customHeight="1">
      <c r="A3" s="14">
        <v>1</v>
      </c>
      <c r="B3" s="17" t="s">
        <v>18</v>
      </c>
      <c r="C3" s="14" t="s">
        <v>28</v>
      </c>
      <c r="D3" s="21">
        <v>30000</v>
      </c>
      <c r="E3" s="19"/>
      <c r="F3" s="19"/>
      <c r="G3" s="19"/>
      <c r="H3" s="19"/>
      <c r="I3" s="19"/>
      <c r="J3" s="115"/>
      <c r="K3" s="116">
        <f aca="true" t="shared" si="0" ref="K3:K8">J3*1.2</f>
        <v>0</v>
      </c>
      <c r="L3" s="117" t="e">
        <f aca="true" t="shared" si="1" ref="L3:L8">D3/I3</f>
        <v>#DIV/0!</v>
      </c>
      <c r="M3" s="118">
        <f aca="true" t="shared" si="2" ref="M3:M8">J3*I3</f>
        <v>0</v>
      </c>
      <c r="N3" s="118">
        <f aca="true" t="shared" si="3" ref="N3:N8">M3*1.2</f>
        <v>0</v>
      </c>
      <c r="O3" s="118" t="e">
        <f aca="true" t="shared" si="4" ref="O3:O8">L3*M3</f>
        <v>#DIV/0!</v>
      </c>
      <c r="P3" s="118" t="e">
        <f aca="true" t="shared" si="5" ref="P3:P9">O3*1.2</f>
        <v>#DIV/0!</v>
      </c>
    </row>
    <row r="4" spans="1:16" s="24" customFormat="1" ht="66.75" customHeight="1">
      <c r="A4" s="22">
        <v>2</v>
      </c>
      <c r="B4" s="17" t="s">
        <v>19</v>
      </c>
      <c r="C4" s="14" t="s">
        <v>28</v>
      </c>
      <c r="D4" s="23">
        <v>240000</v>
      </c>
      <c r="E4" s="30"/>
      <c r="F4" s="30"/>
      <c r="G4" s="30"/>
      <c r="H4" s="30"/>
      <c r="I4" s="30"/>
      <c r="J4" s="115"/>
      <c r="K4" s="116">
        <f t="shared" si="0"/>
        <v>0</v>
      </c>
      <c r="L4" s="117" t="e">
        <f t="shared" si="1"/>
        <v>#DIV/0!</v>
      </c>
      <c r="M4" s="118">
        <f t="shared" si="2"/>
        <v>0</v>
      </c>
      <c r="N4" s="118">
        <f t="shared" si="3"/>
        <v>0</v>
      </c>
      <c r="O4" s="118" t="e">
        <f t="shared" si="4"/>
        <v>#DIV/0!</v>
      </c>
      <c r="P4" s="118" t="e">
        <f t="shared" si="5"/>
        <v>#DIV/0!</v>
      </c>
    </row>
    <row r="5" spans="1:16" s="6" customFormat="1" ht="67.5" customHeight="1">
      <c r="A5" s="16">
        <v>3</v>
      </c>
      <c r="B5" s="17" t="s">
        <v>319</v>
      </c>
      <c r="C5" s="14" t="s">
        <v>28</v>
      </c>
      <c r="D5" s="21">
        <v>240000</v>
      </c>
      <c r="E5" s="19"/>
      <c r="F5" s="19"/>
      <c r="G5" s="19"/>
      <c r="H5" s="19"/>
      <c r="I5" s="19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s="6" customFormat="1" ht="65.25" customHeight="1">
      <c r="A6" s="16">
        <v>4</v>
      </c>
      <c r="B6" s="17" t="s">
        <v>320</v>
      </c>
      <c r="C6" s="14" t="s">
        <v>28</v>
      </c>
      <c r="D6" s="21">
        <v>200000</v>
      </c>
      <c r="E6" s="19"/>
      <c r="F6" s="19"/>
      <c r="G6" s="19"/>
      <c r="H6" s="19"/>
      <c r="I6" s="19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s="6" customFormat="1" ht="63.75" customHeight="1">
      <c r="A7" s="16">
        <v>5</v>
      </c>
      <c r="B7" s="17" t="s">
        <v>321</v>
      </c>
      <c r="C7" s="14" t="s">
        <v>28</v>
      </c>
      <c r="D7" s="21">
        <v>200000</v>
      </c>
      <c r="E7" s="19"/>
      <c r="F7" s="19"/>
      <c r="G7" s="19"/>
      <c r="H7" s="19"/>
      <c r="I7" s="19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s="6" customFormat="1" ht="80.25" customHeight="1">
      <c r="A8" s="16">
        <v>6</v>
      </c>
      <c r="B8" s="17" t="s">
        <v>261</v>
      </c>
      <c r="C8" s="14" t="s">
        <v>28</v>
      </c>
      <c r="D8" s="21">
        <v>6000</v>
      </c>
      <c r="E8" s="19"/>
      <c r="F8" s="19"/>
      <c r="G8" s="19"/>
      <c r="H8" s="19"/>
      <c r="I8" s="19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s="6" customFormat="1" ht="15.75">
      <c r="A9" s="2"/>
      <c r="B9" s="2"/>
      <c r="C9" s="2"/>
      <c r="D9" s="110"/>
      <c r="E9" s="110"/>
      <c r="F9" s="110"/>
      <c r="G9" s="110"/>
      <c r="H9" s="2"/>
      <c r="I9" s="110"/>
      <c r="J9" s="2"/>
      <c r="K9" s="2"/>
      <c r="L9" s="136" t="s">
        <v>375</v>
      </c>
      <c r="M9" s="137"/>
      <c r="N9" s="138"/>
      <c r="O9" s="119" t="e">
        <f>SUM(O3:O8)</f>
        <v>#DIV/0!</v>
      </c>
      <c r="P9" s="119" t="e">
        <f t="shared" si="5"/>
        <v>#DIV/0!</v>
      </c>
    </row>
    <row r="10" spans="1:14" s="6" customFormat="1" ht="31.5">
      <c r="A10" s="111"/>
      <c r="B10" s="2" t="s">
        <v>376</v>
      </c>
      <c r="C10" s="112"/>
      <c r="D10" s="113"/>
      <c r="E10" s="113"/>
      <c r="F10" s="113"/>
      <c r="G10" s="113"/>
      <c r="H10" s="114"/>
      <c r="I10" s="113"/>
      <c r="J10" s="3"/>
      <c r="K10" s="3"/>
      <c r="L10" s="3"/>
      <c r="M10" s="3"/>
      <c r="N10" s="3"/>
    </row>
    <row r="11" spans="1:4" s="6" customFormat="1" ht="15">
      <c r="A11" s="20"/>
      <c r="C11" s="20"/>
      <c r="D11" s="20"/>
    </row>
    <row r="12" spans="1:4" s="6" customFormat="1" ht="15">
      <c r="A12" s="20"/>
      <c r="C12" s="20"/>
      <c r="D12" s="20"/>
    </row>
    <row r="13" spans="1:4" s="6" customFormat="1" ht="15">
      <c r="A13" s="20"/>
      <c r="C13" s="20"/>
      <c r="D13" s="20"/>
    </row>
  </sheetData>
  <sheetProtection/>
  <mergeCells count="1">
    <mergeCell ref="L9:N9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D3" sqref="D3:D6"/>
    </sheetView>
  </sheetViews>
  <sheetFormatPr defaultColWidth="9.140625" defaultRowHeight="12.75"/>
  <cols>
    <col min="1" max="1" width="7.00390625" style="5" customWidth="1"/>
    <col min="2" max="2" width="50.8515625" style="5" customWidth="1"/>
    <col min="3" max="3" width="3.8515625" style="5" bestFit="1" customWidth="1"/>
    <col min="4" max="4" width="4.00390625" style="13" bestFit="1" customWidth="1"/>
    <col min="5" max="9" width="3.8515625" style="5" bestFit="1" customWidth="1"/>
    <col min="10" max="11" width="6.8515625" style="5" bestFit="1" customWidth="1"/>
    <col min="12" max="12" width="9.140625" style="5" customWidth="1"/>
    <col min="13" max="14" width="6.28125" style="5" bestFit="1" customWidth="1"/>
    <col min="15" max="16" width="8.421875" style="5" bestFit="1" customWidth="1"/>
    <col min="17" max="16384" width="9.140625" style="5" customWidth="1"/>
  </cols>
  <sheetData>
    <row r="1" spans="1:11" ht="15">
      <c r="A1" s="12" t="s">
        <v>22</v>
      </c>
      <c r="B1" s="12" t="s">
        <v>141</v>
      </c>
      <c r="C1" s="12"/>
      <c r="G1" s="6"/>
      <c r="H1" s="6"/>
      <c r="I1" s="6"/>
      <c r="J1" s="6"/>
      <c r="K1" s="6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45">
      <c r="A3" s="22">
        <v>1</v>
      </c>
      <c r="B3" s="35" t="s">
        <v>177</v>
      </c>
      <c r="C3" s="28" t="s">
        <v>28</v>
      </c>
      <c r="D3" s="28">
        <v>200</v>
      </c>
      <c r="E3" s="35"/>
      <c r="F3" s="35"/>
      <c r="G3" s="19"/>
      <c r="H3" s="19"/>
      <c r="I3" s="19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45">
      <c r="A4" s="22">
        <v>2</v>
      </c>
      <c r="B4" s="35" t="s">
        <v>176</v>
      </c>
      <c r="C4" s="28" t="s">
        <v>28</v>
      </c>
      <c r="D4" s="28">
        <v>300</v>
      </c>
      <c r="E4" s="35"/>
      <c r="F4" s="35"/>
      <c r="G4" s="19"/>
      <c r="H4" s="19"/>
      <c r="I4" s="19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>O4*1.2</f>
        <v>#DIV/0!</v>
      </c>
    </row>
    <row r="5" spans="1:16" ht="45">
      <c r="A5" s="22">
        <v>3</v>
      </c>
      <c r="B5" s="35" t="s">
        <v>167</v>
      </c>
      <c r="C5" s="28" t="s">
        <v>28</v>
      </c>
      <c r="D5" s="28">
        <v>400</v>
      </c>
      <c r="E5" s="19"/>
      <c r="F5" s="19"/>
      <c r="G5" s="35"/>
      <c r="H5" s="35"/>
      <c r="I5" s="35"/>
      <c r="J5" s="115"/>
      <c r="K5" s="116">
        <f>J5*1.2</f>
        <v>0</v>
      </c>
      <c r="L5" s="117" t="e">
        <f>D5/I5</f>
        <v>#DIV/0!</v>
      </c>
      <c r="M5" s="118">
        <f>J5*I5</f>
        <v>0</v>
      </c>
      <c r="N5" s="118">
        <f>M5*1.2</f>
        <v>0</v>
      </c>
      <c r="O5" s="118" t="e">
        <f>L5*M5</f>
        <v>#DIV/0!</v>
      </c>
      <c r="P5" s="118" t="e">
        <f>O5*1.2</f>
        <v>#DIV/0!</v>
      </c>
    </row>
    <row r="6" spans="1:16" ht="45">
      <c r="A6" s="22">
        <v>4</v>
      </c>
      <c r="B6" s="35" t="s">
        <v>175</v>
      </c>
      <c r="C6" s="28" t="s">
        <v>28</v>
      </c>
      <c r="D6" s="28">
        <v>200</v>
      </c>
      <c r="E6" s="19"/>
      <c r="F6" s="19"/>
      <c r="G6" s="35"/>
      <c r="H6" s="35"/>
      <c r="I6" s="35"/>
      <c r="J6" s="115"/>
      <c r="K6" s="116">
        <f>J6*1.2</f>
        <v>0</v>
      </c>
      <c r="L6" s="117" t="e">
        <f>D6/I6</f>
        <v>#DIV/0!</v>
      </c>
      <c r="M6" s="118">
        <f>J6*I6</f>
        <v>0</v>
      </c>
      <c r="N6" s="118">
        <f>M6*1.2</f>
        <v>0</v>
      </c>
      <c r="O6" s="118" t="e">
        <f>L6*M6</f>
        <v>#DIV/0!</v>
      </c>
      <c r="P6" s="118" t="e">
        <f>O6*1.2</f>
        <v>#DIV/0!</v>
      </c>
    </row>
    <row r="7" spans="1:16" ht="15.75">
      <c r="A7" s="2"/>
      <c r="B7" s="2"/>
      <c r="C7" s="2"/>
      <c r="D7" s="110"/>
      <c r="E7" s="110"/>
      <c r="F7" s="110"/>
      <c r="G7" s="110"/>
      <c r="H7" s="2"/>
      <c r="I7" s="110"/>
      <c r="J7" s="2"/>
      <c r="K7" s="2"/>
      <c r="L7" s="136" t="s">
        <v>375</v>
      </c>
      <c r="M7" s="137"/>
      <c r="N7" s="138"/>
      <c r="O7" s="119" t="e">
        <f>SUM(O3:O6)</f>
        <v>#DIV/0!</v>
      </c>
      <c r="P7" s="119" t="e">
        <f>O7*1.2</f>
        <v>#DIV/0!</v>
      </c>
    </row>
    <row r="8" spans="1:14" s="6" customFormat="1" ht="15.75">
      <c r="A8" s="111"/>
      <c r="B8" s="2" t="s">
        <v>376</v>
      </c>
      <c r="C8" s="112"/>
      <c r="D8" s="113"/>
      <c r="E8" s="113"/>
      <c r="F8" s="113"/>
      <c r="G8" s="113"/>
      <c r="H8" s="114"/>
      <c r="I8" s="113"/>
      <c r="J8" s="3"/>
      <c r="K8" s="3"/>
      <c r="L8" s="3"/>
      <c r="M8" s="3"/>
      <c r="N8" s="3"/>
    </row>
    <row r="9" spans="1:4" s="6" customFormat="1" ht="15">
      <c r="A9" s="20"/>
      <c r="C9" s="20"/>
      <c r="D9" s="20"/>
    </row>
    <row r="10" spans="4:6" s="6" customFormat="1" ht="15">
      <c r="D10" s="13"/>
      <c r="E10" s="5"/>
      <c r="F10" s="5"/>
    </row>
    <row r="11" spans="4:6" s="6" customFormat="1" ht="15">
      <c r="D11" s="13"/>
      <c r="E11" s="5"/>
      <c r="F11" s="5"/>
    </row>
    <row r="12" spans="2:6" s="6" customFormat="1" ht="15">
      <c r="B12" s="5"/>
      <c r="C12" s="5"/>
      <c r="D12" s="13"/>
      <c r="E12" s="5"/>
      <c r="F12" s="5"/>
    </row>
    <row r="13" spans="2:4" s="6" customFormat="1" ht="15">
      <c r="B13" s="5"/>
      <c r="C13" s="5"/>
      <c r="D13" s="20"/>
    </row>
    <row r="14" spans="2:4" s="6" customFormat="1" ht="15">
      <c r="B14" s="5"/>
      <c r="C14" s="5"/>
      <c r="D14" s="20"/>
    </row>
    <row r="15" spans="2:4" s="6" customFormat="1" ht="15">
      <c r="B15" s="5"/>
      <c r="C15" s="5"/>
      <c r="D15" s="20"/>
    </row>
    <row r="16" spans="2:4" s="6" customFormat="1" ht="15">
      <c r="B16" s="5"/>
      <c r="C16" s="5"/>
      <c r="D16" s="20"/>
    </row>
    <row r="17" spans="3:4" s="6" customFormat="1" ht="15">
      <c r="C17" s="20"/>
      <c r="D17" s="20"/>
    </row>
    <row r="18" spans="3:4" s="6" customFormat="1" ht="15">
      <c r="C18" s="20"/>
      <c r="D18" s="20"/>
    </row>
    <row r="19" spans="3:4" s="6" customFormat="1" ht="15">
      <c r="C19" s="20"/>
      <c r="D19" s="20"/>
    </row>
  </sheetData>
  <sheetProtection/>
  <mergeCells count="1">
    <mergeCell ref="L7:N7"/>
  </mergeCells>
  <printOptions/>
  <pageMargins left="0" right="0" top="0" bottom="0" header="0.3937007874015748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3">
      <selection activeCell="D3" sqref="D3:D44"/>
    </sheetView>
  </sheetViews>
  <sheetFormatPr defaultColWidth="9.140625" defaultRowHeight="12.75"/>
  <cols>
    <col min="1" max="1" width="7.140625" style="11" customWidth="1"/>
    <col min="2" max="2" width="56.421875" style="25" customWidth="1"/>
    <col min="3" max="3" width="3.8515625" style="25" bestFit="1" customWidth="1"/>
    <col min="4" max="4" width="5.00390625" style="11" bestFit="1" customWidth="1"/>
    <col min="5" max="9" width="3.8515625" style="25" bestFit="1" customWidth="1"/>
    <col min="10" max="11" width="6.8515625" style="25" bestFit="1" customWidth="1"/>
    <col min="12" max="12" width="9.140625" style="25" customWidth="1"/>
    <col min="13" max="14" width="6.28125" style="25" bestFit="1" customWidth="1"/>
    <col min="15" max="16384" width="9.140625" style="25" customWidth="1"/>
  </cols>
  <sheetData>
    <row r="1" spans="1:3" ht="15">
      <c r="A1" s="41" t="s">
        <v>54</v>
      </c>
      <c r="B1" s="140" t="s">
        <v>251</v>
      </c>
      <c r="C1" s="140"/>
    </row>
    <row r="2" spans="1:16" s="5" customFormat="1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s="8" customFormat="1" ht="15.75">
      <c r="A3" s="22">
        <v>1</v>
      </c>
      <c r="B3" s="67" t="s">
        <v>232</v>
      </c>
      <c r="C3" s="30" t="s">
        <v>28</v>
      </c>
      <c r="D3" s="22">
        <v>4000</v>
      </c>
      <c r="E3" s="67"/>
      <c r="F3" s="67"/>
      <c r="G3" s="67"/>
      <c r="H3" s="67"/>
      <c r="I3" s="67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15.75">
      <c r="A4" s="22"/>
      <c r="B4" s="30" t="s">
        <v>300</v>
      </c>
      <c r="C4" s="30"/>
      <c r="D4" s="22"/>
      <c r="E4" s="30"/>
      <c r="F4" s="30"/>
      <c r="G4" s="30"/>
      <c r="H4" s="30"/>
      <c r="I4" s="30"/>
      <c r="J4" s="115"/>
      <c r="K4" s="116">
        <f aca="true" t="shared" si="0" ref="K4:K44">J4*1.2</f>
        <v>0</v>
      </c>
      <c r="L4" s="117" t="e">
        <f aca="true" t="shared" si="1" ref="L4:L44">D4/I4</f>
        <v>#DIV/0!</v>
      </c>
      <c r="M4" s="118">
        <f aca="true" t="shared" si="2" ref="M4:M44">J4*I4</f>
        <v>0</v>
      </c>
      <c r="N4" s="118">
        <f aca="true" t="shared" si="3" ref="N4:N44">M4*1.2</f>
        <v>0</v>
      </c>
      <c r="O4" s="118" t="e">
        <f aca="true" t="shared" si="4" ref="O4:O44">L4*M4</f>
        <v>#DIV/0!</v>
      </c>
      <c r="P4" s="118" t="e">
        <f aca="true" t="shared" si="5" ref="P4:P44">O4*1.2</f>
        <v>#DIV/0!</v>
      </c>
    </row>
    <row r="5" spans="1:16" ht="15.75">
      <c r="A5" s="22"/>
      <c r="B5" s="30" t="s">
        <v>301</v>
      </c>
      <c r="C5" s="30"/>
      <c r="D5" s="22"/>
      <c r="E5" s="30"/>
      <c r="F5" s="30"/>
      <c r="G5" s="30"/>
      <c r="H5" s="30"/>
      <c r="I5" s="30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ht="15.75">
      <c r="A6" s="22"/>
      <c r="B6" s="30" t="s">
        <v>302</v>
      </c>
      <c r="C6" s="30"/>
      <c r="D6" s="22"/>
      <c r="E6" s="30"/>
      <c r="F6" s="30"/>
      <c r="G6" s="30"/>
      <c r="H6" s="30"/>
      <c r="I6" s="30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ht="15.75">
      <c r="A7" s="22"/>
      <c r="B7" s="30" t="s">
        <v>303</v>
      </c>
      <c r="C7" s="30"/>
      <c r="D7" s="22"/>
      <c r="E7" s="30"/>
      <c r="F7" s="30"/>
      <c r="G7" s="30"/>
      <c r="H7" s="30"/>
      <c r="I7" s="30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ht="15.75">
      <c r="A8" s="22"/>
      <c r="B8" s="30" t="s">
        <v>304</v>
      </c>
      <c r="C8" s="30"/>
      <c r="D8" s="22"/>
      <c r="E8" s="30"/>
      <c r="F8" s="30"/>
      <c r="G8" s="30"/>
      <c r="H8" s="30"/>
      <c r="I8" s="30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ht="15.75">
      <c r="A9" s="22"/>
      <c r="B9" s="30" t="s">
        <v>305</v>
      </c>
      <c r="C9" s="30"/>
      <c r="D9" s="22"/>
      <c r="E9" s="30"/>
      <c r="F9" s="30"/>
      <c r="G9" s="30"/>
      <c r="H9" s="30"/>
      <c r="I9" s="30"/>
      <c r="J9" s="115"/>
      <c r="K9" s="116">
        <f t="shared" si="0"/>
        <v>0</v>
      </c>
      <c r="L9" s="117" t="e">
        <f t="shared" si="1"/>
        <v>#DIV/0!</v>
      </c>
      <c r="M9" s="118">
        <f t="shared" si="2"/>
        <v>0</v>
      </c>
      <c r="N9" s="118">
        <f t="shared" si="3"/>
        <v>0</v>
      </c>
      <c r="O9" s="118" t="e">
        <f t="shared" si="4"/>
        <v>#DIV/0!</v>
      </c>
      <c r="P9" s="118" t="e">
        <f t="shared" si="5"/>
        <v>#DIV/0!</v>
      </c>
    </row>
    <row r="10" spans="1:16" ht="15.75">
      <c r="A10" s="22"/>
      <c r="B10" s="30" t="s">
        <v>306</v>
      </c>
      <c r="C10" s="30"/>
      <c r="D10" s="22"/>
      <c r="E10" s="30"/>
      <c r="F10" s="30"/>
      <c r="G10" s="30"/>
      <c r="H10" s="30"/>
      <c r="I10" s="30"/>
      <c r="J10" s="115"/>
      <c r="K10" s="116">
        <f t="shared" si="0"/>
        <v>0</v>
      </c>
      <c r="L10" s="117" t="e">
        <f t="shared" si="1"/>
        <v>#DIV/0!</v>
      </c>
      <c r="M10" s="118">
        <f t="shared" si="2"/>
        <v>0</v>
      </c>
      <c r="N10" s="118">
        <f t="shared" si="3"/>
        <v>0</v>
      </c>
      <c r="O10" s="118" t="e">
        <f t="shared" si="4"/>
        <v>#DIV/0!</v>
      </c>
      <c r="P10" s="118" t="e">
        <f t="shared" si="5"/>
        <v>#DIV/0!</v>
      </c>
    </row>
    <row r="11" spans="1:16" ht="15.75">
      <c r="A11" s="22">
        <v>2</v>
      </c>
      <c r="B11" s="67" t="s">
        <v>233</v>
      </c>
      <c r="C11" s="30" t="s">
        <v>28</v>
      </c>
      <c r="D11" s="22">
        <v>40</v>
      </c>
      <c r="E11" s="30"/>
      <c r="F11" s="30"/>
      <c r="G11" s="30"/>
      <c r="H11" s="30"/>
      <c r="I11" s="30"/>
      <c r="J11" s="115"/>
      <c r="K11" s="116">
        <f t="shared" si="0"/>
        <v>0</v>
      </c>
      <c r="L11" s="117" t="e">
        <f t="shared" si="1"/>
        <v>#DIV/0!</v>
      </c>
      <c r="M11" s="118">
        <f t="shared" si="2"/>
        <v>0</v>
      </c>
      <c r="N11" s="118">
        <f t="shared" si="3"/>
        <v>0</v>
      </c>
      <c r="O11" s="118" t="e">
        <f t="shared" si="4"/>
        <v>#DIV/0!</v>
      </c>
      <c r="P11" s="118" t="e">
        <f t="shared" si="5"/>
        <v>#DIV/0!</v>
      </c>
    </row>
    <row r="12" spans="1:16" s="8" customFormat="1" ht="15.75">
      <c r="A12" s="22"/>
      <c r="B12" s="30" t="s">
        <v>307</v>
      </c>
      <c r="C12" s="30"/>
      <c r="D12" s="22"/>
      <c r="E12" s="67"/>
      <c r="F12" s="67"/>
      <c r="G12" s="67"/>
      <c r="H12" s="67"/>
      <c r="I12" s="67"/>
      <c r="J12" s="115"/>
      <c r="K12" s="116">
        <f t="shared" si="0"/>
        <v>0</v>
      </c>
      <c r="L12" s="117" t="e">
        <f t="shared" si="1"/>
        <v>#DIV/0!</v>
      </c>
      <c r="M12" s="118">
        <f t="shared" si="2"/>
        <v>0</v>
      </c>
      <c r="N12" s="118">
        <f t="shared" si="3"/>
        <v>0</v>
      </c>
      <c r="O12" s="118" t="e">
        <f t="shared" si="4"/>
        <v>#DIV/0!</v>
      </c>
      <c r="P12" s="118" t="e">
        <f t="shared" si="5"/>
        <v>#DIV/0!</v>
      </c>
    </row>
    <row r="13" spans="1:16" ht="15.75">
      <c r="A13" s="22"/>
      <c r="B13" s="30" t="s">
        <v>308</v>
      </c>
      <c r="C13" s="30"/>
      <c r="D13" s="22"/>
      <c r="E13" s="30"/>
      <c r="F13" s="30"/>
      <c r="G13" s="30"/>
      <c r="H13" s="30"/>
      <c r="I13" s="30"/>
      <c r="J13" s="115"/>
      <c r="K13" s="116">
        <f t="shared" si="0"/>
        <v>0</v>
      </c>
      <c r="L13" s="117" t="e">
        <f t="shared" si="1"/>
        <v>#DIV/0!</v>
      </c>
      <c r="M13" s="118">
        <f t="shared" si="2"/>
        <v>0</v>
      </c>
      <c r="N13" s="118">
        <f t="shared" si="3"/>
        <v>0</v>
      </c>
      <c r="O13" s="118" t="e">
        <f t="shared" si="4"/>
        <v>#DIV/0!</v>
      </c>
      <c r="P13" s="118" t="e">
        <f t="shared" si="5"/>
        <v>#DIV/0!</v>
      </c>
    </row>
    <row r="14" spans="1:16" ht="30">
      <c r="A14" s="22"/>
      <c r="B14" s="30" t="s">
        <v>33</v>
      </c>
      <c r="C14" s="30"/>
      <c r="D14" s="22"/>
      <c r="E14" s="30"/>
      <c r="F14" s="30"/>
      <c r="G14" s="30"/>
      <c r="H14" s="30"/>
      <c r="I14" s="30"/>
      <c r="J14" s="115"/>
      <c r="K14" s="116">
        <f t="shared" si="0"/>
        <v>0</v>
      </c>
      <c r="L14" s="117" t="e">
        <f t="shared" si="1"/>
        <v>#DIV/0!</v>
      </c>
      <c r="M14" s="118">
        <f t="shared" si="2"/>
        <v>0</v>
      </c>
      <c r="N14" s="118">
        <f t="shared" si="3"/>
        <v>0</v>
      </c>
      <c r="O14" s="118" t="e">
        <f t="shared" si="4"/>
        <v>#DIV/0!</v>
      </c>
      <c r="P14" s="118" t="e">
        <f t="shared" si="5"/>
        <v>#DIV/0!</v>
      </c>
    </row>
    <row r="15" spans="1:16" ht="15.75">
      <c r="A15" s="22"/>
      <c r="B15" s="68" t="s">
        <v>34</v>
      </c>
      <c r="C15" s="30"/>
      <c r="D15" s="22"/>
      <c r="E15" s="30"/>
      <c r="F15" s="30"/>
      <c r="G15" s="30"/>
      <c r="H15" s="30"/>
      <c r="I15" s="30"/>
      <c r="J15" s="115"/>
      <c r="K15" s="116">
        <f t="shared" si="0"/>
        <v>0</v>
      </c>
      <c r="L15" s="117" t="e">
        <f t="shared" si="1"/>
        <v>#DIV/0!</v>
      </c>
      <c r="M15" s="118">
        <f t="shared" si="2"/>
        <v>0</v>
      </c>
      <c r="N15" s="118">
        <f t="shared" si="3"/>
        <v>0</v>
      </c>
      <c r="O15" s="118" t="e">
        <f t="shared" si="4"/>
        <v>#DIV/0!</v>
      </c>
      <c r="P15" s="118" t="e">
        <f t="shared" si="5"/>
        <v>#DIV/0!</v>
      </c>
    </row>
    <row r="16" spans="1:16" ht="15.75">
      <c r="A16" s="22">
        <v>3</v>
      </c>
      <c r="B16" s="67" t="s">
        <v>252</v>
      </c>
      <c r="C16" s="30" t="s">
        <v>28</v>
      </c>
      <c r="D16" s="22">
        <v>1600</v>
      </c>
      <c r="E16" s="30"/>
      <c r="F16" s="30"/>
      <c r="G16" s="30"/>
      <c r="H16" s="30"/>
      <c r="I16" s="30"/>
      <c r="J16" s="115"/>
      <c r="K16" s="116">
        <f t="shared" si="0"/>
        <v>0</v>
      </c>
      <c r="L16" s="117" t="e">
        <f t="shared" si="1"/>
        <v>#DIV/0!</v>
      </c>
      <c r="M16" s="118">
        <f t="shared" si="2"/>
        <v>0</v>
      </c>
      <c r="N16" s="118">
        <f t="shared" si="3"/>
        <v>0</v>
      </c>
      <c r="O16" s="118" t="e">
        <f t="shared" si="4"/>
        <v>#DIV/0!</v>
      </c>
      <c r="P16" s="118" t="e">
        <f t="shared" si="5"/>
        <v>#DIV/0!</v>
      </c>
    </row>
    <row r="17" spans="1:16" ht="15.75">
      <c r="A17" s="22"/>
      <c r="B17" s="30" t="s">
        <v>309</v>
      </c>
      <c r="C17" s="30"/>
      <c r="D17" s="22"/>
      <c r="E17" s="30"/>
      <c r="F17" s="30"/>
      <c r="G17" s="30"/>
      <c r="H17" s="30"/>
      <c r="I17" s="30"/>
      <c r="J17" s="115"/>
      <c r="K17" s="116">
        <f t="shared" si="0"/>
        <v>0</v>
      </c>
      <c r="L17" s="117" t="e">
        <f t="shared" si="1"/>
        <v>#DIV/0!</v>
      </c>
      <c r="M17" s="118">
        <f t="shared" si="2"/>
        <v>0</v>
      </c>
      <c r="N17" s="118">
        <f t="shared" si="3"/>
        <v>0</v>
      </c>
      <c r="O17" s="118" t="e">
        <f t="shared" si="4"/>
        <v>#DIV/0!</v>
      </c>
      <c r="P17" s="118" t="e">
        <f t="shared" si="5"/>
        <v>#DIV/0!</v>
      </c>
    </row>
    <row r="18" spans="1:16" ht="30">
      <c r="A18" s="22"/>
      <c r="B18" s="30" t="s">
        <v>35</v>
      </c>
      <c r="C18" s="30"/>
      <c r="D18" s="22"/>
      <c r="E18" s="30"/>
      <c r="F18" s="30"/>
      <c r="G18" s="30"/>
      <c r="H18" s="30"/>
      <c r="I18" s="30"/>
      <c r="J18" s="115"/>
      <c r="K18" s="116">
        <f t="shared" si="0"/>
        <v>0</v>
      </c>
      <c r="L18" s="117" t="e">
        <f t="shared" si="1"/>
        <v>#DIV/0!</v>
      </c>
      <c r="M18" s="118">
        <f t="shared" si="2"/>
        <v>0</v>
      </c>
      <c r="N18" s="118">
        <f t="shared" si="3"/>
        <v>0</v>
      </c>
      <c r="O18" s="118" t="e">
        <f t="shared" si="4"/>
        <v>#DIV/0!</v>
      </c>
      <c r="P18" s="118" t="e">
        <f t="shared" si="5"/>
        <v>#DIV/0!</v>
      </c>
    </row>
    <row r="19" spans="1:16" ht="15.75">
      <c r="A19" s="22"/>
      <c r="B19" s="30" t="s">
        <v>253</v>
      </c>
      <c r="C19" s="30"/>
      <c r="D19" s="22"/>
      <c r="E19" s="30"/>
      <c r="F19" s="30"/>
      <c r="G19" s="30"/>
      <c r="H19" s="30"/>
      <c r="I19" s="30"/>
      <c r="J19" s="115"/>
      <c r="K19" s="116">
        <f t="shared" si="0"/>
        <v>0</v>
      </c>
      <c r="L19" s="117" t="e">
        <f t="shared" si="1"/>
        <v>#DIV/0!</v>
      </c>
      <c r="M19" s="118">
        <f t="shared" si="2"/>
        <v>0</v>
      </c>
      <c r="N19" s="118">
        <f t="shared" si="3"/>
        <v>0</v>
      </c>
      <c r="O19" s="118" t="e">
        <f t="shared" si="4"/>
        <v>#DIV/0!</v>
      </c>
      <c r="P19" s="118" t="e">
        <f t="shared" si="5"/>
        <v>#DIV/0!</v>
      </c>
    </row>
    <row r="20" spans="1:16" ht="15.75">
      <c r="A20" s="22"/>
      <c r="B20" s="30" t="s">
        <v>275</v>
      </c>
      <c r="C20" s="30"/>
      <c r="D20" s="22"/>
      <c r="E20" s="30"/>
      <c r="F20" s="30"/>
      <c r="G20" s="30"/>
      <c r="H20" s="30"/>
      <c r="I20" s="30"/>
      <c r="J20" s="115"/>
      <c r="K20" s="116">
        <f t="shared" si="0"/>
        <v>0</v>
      </c>
      <c r="L20" s="117" t="e">
        <f t="shared" si="1"/>
        <v>#DIV/0!</v>
      </c>
      <c r="M20" s="118">
        <f t="shared" si="2"/>
        <v>0</v>
      </c>
      <c r="N20" s="118">
        <f t="shared" si="3"/>
        <v>0</v>
      </c>
      <c r="O20" s="118" t="e">
        <f t="shared" si="4"/>
        <v>#DIV/0!</v>
      </c>
      <c r="P20" s="118" t="e">
        <f t="shared" si="5"/>
        <v>#DIV/0!</v>
      </c>
    </row>
    <row r="21" spans="1:16" ht="15.75">
      <c r="A21" s="22">
        <v>4</v>
      </c>
      <c r="B21" s="67" t="s">
        <v>234</v>
      </c>
      <c r="C21" s="30" t="s">
        <v>28</v>
      </c>
      <c r="D21" s="22">
        <v>40</v>
      </c>
      <c r="E21" s="30"/>
      <c r="F21" s="30"/>
      <c r="G21" s="30"/>
      <c r="H21" s="30"/>
      <c r="I21" s="30"/>
      <c r="J21" s="115"/>
      <c r="K21" s="116">
        <f t="shared" si="0"/>
        <v>0</v>
      </c>
      <c r="L21" s="117" t="e">
        <f t="shared" si="1"/>
        <v>#DIV/0!</v>
      </c>
      <c r="M21" s="118">
        <f t="shared" si="2"/>
        <v>0</v>
      </c>
      <c r="N21" s="118">
        <f t="shared" si="3"/>
        <v>0</v>
      </c>
      <c r="O21" s="118" t="e">
        <f t="shared" si="4"/>
        <v>#DIV/0!</v>
      </c>
      <c r="P21" s="118" t="e">
        <f t="shared" si="5"/>
        <v>#DIV/0!</v>
      </c>
    </row>
    <row r="22" spans="1:16" ht="15.75">
      <c r="A22" s="22"/>
      <c r="B22" s="30" t="s">
        <v>310</v>
      </c>
      <c r="C22" s="30"/>
      <c r="D22" s="22"/>
      <c r="E22" s="30"/>
      <c r="F22" s="30"/>
      <c r="G22" s="30"/>
      <c r="H22" s="30"/>
      <c r="I22" s="30"/>
      <c r="J22" s="115"/>
      <c r="K22" s="116">
        <f t="shared" si="0"/>
        <v>0</v>
      </c>
      <c r="L22" s="117" t="e">
        <f t="shared" si="1"/>
        <v>#DIV/0!</v>
      </c>
      <c r="M22" s="118">
        <f t="shared" si="2"/>
        <v>0</v>
      </c>
      <c r="N22" s="118">
        <f t="shared" si="3"/>
        <v>0</v>
      </c>
      <c r="O22" s="118" t="e">
        <f t="shared" si="4"/>
        <v>#DIV/0!</v>
      </c>
      <c r="P22" s="118" t="e">
        <f t="shared" si="5"/>
        <v>#DIV/0!</v>
      </c>
    </row>
    <row r="23" spans="1:16" ht="15.75">
      <c r="A23" s="22"/>
      <c r="B23" s="30" t="s">
        <v>311</v>
      </c>
      <c r="C23" s="30"/>
      <c r="D23" s="22"/>
      <c r="E23" s="30"/>
      <c r="F23" s="30"/>
      <c r="G23" s="30"/>
      <c r="H23" s="30"/>
      <c r="I23" s="30"/>
      <c r="J23" s="115"/>
      <c r="K23" s="116">
        <f t="shared" si="0"/>
        <v>0</v>
      </c>
      <c r="L23" s="117" t="e">
        <f t="shared" si="1"/>
        <v>#DIV/0!</v>
      </c>
      <c r="M23" s="118">
        <f t="shared" si="2"/>
        <v>0</v>
      </c>
      <c r="N23" s="118">
        <f t="shared" si="3"/>
        <v>0</v>
      </c>
      <c r="O23" s="118" t="e">
        <f t="shared" si="4"/>
        <v>#DIV/0!</v>
      </c>
      <c r="P23" s="118" t="e">
        <f t="shared" si="5"/>
        <v>#DIV/0!</v>
      </c>
    </row>
    <row r="24" spans="1:16" ht="15.75">
      <c r="A24" s="22"/>
      <c r="B24" s="30" t="s">
        <v>318</v>
      </c>
      <c r="C24" s="30"/>
      <c r="D24" s="22"/>
      <c r="E24" s="30"/>
      <c r="F24" s="30"/>
      <c r="G24" s="30"/>
      <c r="H24" s="30"/>
      <c r="I24" s="30"/>
      <c r="J24" s="115"/>
      <c r="K24" s="116">
        <f t="shared" si="0"/>
        <v>0</v>
      </c>
      <c r="L24" s="117" t="e">
        <f t="shared" si="1"/>
        <v>#DIV/0!</v>
      </c>
      <c r="M24" s="118">
        <f t="shared" si="2"/>
        <v>0</v>
      </c>
      <c r="N24" s="118">
        <f t="shared" si="3"/>
        <v>0</v>
      </c>
      <c r="O24" s="118" t="e">
        <f t="shared" si="4"/>
        <v>#DIV/0!</v>
      </c>
      <c r="P24" s="118" t="e">
        <f t="shared" si="5"/>
        <v>#DIV/0!</v>
      </c>
    </row>
    <row r="25" spans="1:16" ht="15.75">
      <c r="A25" s="22"/>
      <c r="B25" s="30" t="s">
        <v>117</v>
      </c>
      <c r="C25" s="30"/>
      <c r="D25" s="22"/>
      <c r="E25" s="30"/>
      <c r="F25" s="30"/>
      <c r="G25" s="30"/>
      <c r="H25" s="30"/>
      <c r="I25" s="30"/>
      <c r="J25" s="115"/>
      <c r="K25" s="116">
        <f t="shared" si="0"/>
        <v>0</v>
      </c>
      <c r="L25" s="117" t="e">
        <f t="shared" si="1"/>
        <v>#DIV/0!</v>
      </c>
      <c r="M25" s="118">
        <f t="shared" si="2"/>
        <v>0</v>
      </c>
      <c r="N25" s="118">
        <f t="shared" si="3"/>
        <v>0</v>
      </c>
      <c r="O25" s="118" t="e">
        <f t="shared" si="4"/>
        <v>#DIV/0!</v>
      </c>
      <c r="P25" s="118" t="e">
        <f t="shared" si="5"/>
        <v>#DIV/0!</v>
      </c>
    </row>
    <row r="26" spans="1:16" ht="15.75">
      <c r="A26" s="22"/>
      <c r="B26" s="30" t="s">
        <v>245</v>
      </c>
      <c r="C26" s="30"/>
      <c r="D26" s="22"/>
      <c r="E26" s="30"/>
      <c r="F26" s="30"/>
      <c r="G26" s="30"/>
      <c r="H26" s="30"/>
      <c r="I26" s="30"/>
      <c r="J26" s="115"/>
      <c r="K26" s="116">
        <f t="shared" si="0"/>
        <v>0</v>
      </c>
      <c r="L26" s="117" t="e">
        <f t="shared" si="1"/>
        <v>#DIV/0!</v>
      </c>
      <c r="M26" s="118">
        <f t="shared" si="2"/>
        <v>0</v>
      </c>
      <c r="N26" s="118">
        <f t="shared" si="3"/>
        <v>0</v>
      </c>
      <c r="O26" s="118" t="e">
        <f t="shared" si="4"/>
        <v>#DIV/0!</v>
      </c>
      <c r="P26" s="118" t="e">
        <f t="shared" si="5"/>
        <v>#DIV/0!</v>
      </c>
    </row>
    <row r="27" spans="1:16" ht="15.75">
      <c r="A27" s="22"/>
      <c r="B27" s="30" t="s">
        <v>312</v>
      </c>
      <c r="C27" s="30"/>
      <c r="D27" s="22"/>
      <c r="E27" s="30"/>
      <c r="F27" s="30"/>
      <c r="G27" s="30"/>
      <c r="H27" s="30"/>
      <c r="I27" s="30"/>
      <c r="J27" s="115"/>
      <c r="K27" s="116">
        <f t="shared" si="0"/>
        <v>0</v>
      </c>
      <c r="L27" s="117" t="e">
        <f t="shared" si="1"/>
        <v>#DIV/0!</v>
      </c>
      <c r="M27" s="118">
        <f t="shared" si="2"/>
        <v>0</v>
      </c>
      <c r="N27" s="118">
        <f t="shared" si="3"/>
        <v>0</v>
      </c>
      <c r="O27" s="118" t="e">
        <f t="shared" si="4"/>
        <v>#DIV/0!</v>
      </c>
      <c r="P27" s="118" t="e">
        <f t="shared" si="5"/>
        <v>#DIV/0!</v>
      </c>
    </row>
    <row r="28" spans="1:16" ht="15.75">
      <c r="A28" s="22"/>
      <c r="B28" s="30" t="s">
        <v>246</v>
      </c>
      <c r="C28" s="30"/>
      <c r="D28" s="22"/>
      <c r="E28" s="30"/>
      <c r="F28" s="30"/>
      <c r="G28" s="30"/>
      <c r="H28" s="30"/>
      <c r="I28" s="30"/>
      <c r="J28" s="115"/>
      <c r="K28" s="116">
        <f t="shared" si="0"/>
        <v>0</v>
      </c>
      <c r="L28" s="117" t="e">
        <f t="shared" si="1"/>
        <v>#DIV/0!</v>
      </c>
      <c r="M28" s="118">
        <f t="shared" si="2"/>
        <v>0</v>
      </c>
      <c r="N28" s="118">
        <f t="shared" si="3"/>
        <v>0</v>
      </c>
      <c r="O28" s="118" t="e">
        <f t="shared" si="4"/>
        <v>#DIV/0!</v>
      </c>
      <c r="P28" s="118" t="e">
        <f t="shared" si="5"/>
        <v>#DIV/0!</v>
      </c>
    </row>
    <row r="29" spans="1:16" ht="15.75">
      <c r="A29" s="22"/>
      <c r="B29" s="30" t="s">
        <v>313</v>
      </c>
      <c r="C29" s="30"/>
      <c r="D29" s="22"/>
      <c r="E29" s="30"/>
      <c r="F29" s="30"/>
      <c r="G29" s="30"/>
      <c r="H29" s="30"/>
      <c r="I29" s="30"/>
      <c r="J29" s="115"/>
      <c r="K29" s="116">
        <f t="shared" si="0"/>
        <v>0</v>
      </c>
      <c r="L29" s="117" t="e">
        <f t="shared" si="1"/>
        <v>#DIV/0!</v>
      </c>
      <c r="M29" s="118">
        <f t="shared" si="2"/>
        <v>0</v>
      </c>
      <c r="N29" s="118">
        <f t="shared" si="3"/>
        <v>0</v>
      </c>
      <c r="O29" s="118" t="e">
        <f t="shared" si="4"/>
        <v>#DIV/0!</v>
      </c>
      <c r="P29" s="118" t="e">
        <f t="shared" si="5"/>
        <v>#DIV/0!</v>
      </c>
    </row>
    <row r="30" spans="1:16" ht="15.75">
      <c r="A30" s="22"/>
      <c r="B30" s="30" t="s">
        <v>314</v>
      </c>
      <c r="C30" s="30"/>
      <c r="D30" s="22"/>
      <c r="E30" s="30"/>
      <c r="F30" s="30"/>
      <c r="G30" s="30"/>
      <c r="H30" s="30"/>
      <c r="I30" s="30"/>
      <c r="J30" s="115"/>
      <c r="K30" s="116">
        <f t="shared" si="0"/>
        <v>0</v>
      </c>
      <c r="L30" s="117" t="e">
        <f t="shared" si="1"/>
        <v>#DIV/0!</v>
      </c>
      <c r="M30" s="118">
        <f t="shared" si="2"/>
        <v>0</v>
      </c>
      <c r="N30" s="118">
        <f t="shared" si="3"/>
        <v>0</v>
      </c>
      <c r="O30" s="118" t="e">
        <f t="shared" si="4"/>
        <v>#DIV/0!</v>
      </c>
      <c r="P30" s="118" t="e">
        <f t="shared" si="5"/>
        <v>#DIV/0!</v>
      </c>
    </row>
    <row r="31" spans="1:16" ht="15.75">
      <c r="A31" s="22">
        <v>5</v>
      </c>
      <c r="B31" s="67" t="s">
        <v>254</v>
      </c>
      <c r="C31" s="30" t="s">
        <v>28</v>
      </c>
      <c r="D31" s="22">
        <v>200</v>
      </c>
      <c r="E31" s="30"/>
      <c r="F31" s="30"/>
      <c r="G31" s="30"/>
      <c r="H31" s="30"/>
      <c r="I31" s="30"/>
      <c r="J31" s="115"/>
      <c r="K31" s="116">
        <f t="shared" si="0"/>
        <v>0</v>
      </c>
      <c r="L31" s="117" t="e">
        <f t="shared" si="1"/>
        <v>#DIV/0!</v>
      </c>
      <c r="M31" s="118">
        <f t="shared" si="2"/>
        <v>0</v>
      </c>
      <c r="N31" s="118">
        <f t="shared" si="3"/>
        <v>0</v>
      </c>
      <c r="O31" s="118" t="e">
        <f t="shared" si="4"/>
        <v>#DIV/0!</v>
      </c>
      <c r="P31" s="118" t="e">
        <f t="shared" si="5"/>
        <v>#DIV/0!</v>
      </c>
    </row>
    <row r="32" spans="1:16" ht="30">
      <c r="A32" s="22"/>
      <c r="B32" s="30" t="s">
        <v>315</v>
      </c>
      <c r="C32" s="30"/>
      <c r="D32" s="22"/>
      <c r="E32" s="30"/>
      <c r="F32" s="30"/>
      <c r="G32" s="30"/>
      <c r="H32" s="30"/>
      <c r="I32" s="30"/>
      <c r="J32" s="115"/>
      <c r="K32" s="116">
        <f t="shared" si="0"/>
        <v>0</v>
      </c>
      <c r="L32" s="117" t="e">
        <f t="shared" si="1"/>
        <v>#DIV/0!</v>
      </c>
      <c r="M32" s="118">
        <f t="shared" si="2"/>
        <v>0</v>
      </c>
      <c r="N32" s="118">
        <f t="shared" si="3"/>
        <v>0</v>
      </c>
      <c r="O32" s="118" t="e">
        <f t="shared" si="4"/>
        <v>#DIV/0!</v>
      </c>
      <c r="P32" s="118" t="e">
        <f t="shared" si="5"/>
        <v>#DIV/0!</v>
      </c>
    </row>
    <row r="33" spans="1:16" ht="30">
      <c r="A33" s="22"/>
      <c r="B33" s="30" t="s">
        <v>316</v>
      </c>
      <c r="C33" s="30"/>
      <c r="D33" s="22"/>
      <c r="E33" s="30"/>
      <c r="F33" s="30"/>
      <c r="G33" s="30"/>
      <c r="H33" s="30"/>
      <c r="I33" s="30"/>
      <c r="J33" s="115"/>
      <c r="K33" s="116">
        <f t="shared" si="0"/>
        <v>0</v>
      </c>
      <c r="L33" s="117" t="e">
        <f t="shared" si="1"/>
        <v>#DIV/0!</v>
      </c>
      <c r="M33" s="118">
        <f t="shared" si="2"/>
        <v>0</v>
      </c>
      <c r="N33" s="118">
        <f t="shared" si="3"/>
        <v>0</v>
      </c>
      <c r="O33" s="118" t="e">
        <f t="shared" si="4"/>
        <v>#DIV/0!</v>
      </c>
      <c r="P33" s="118" t="e">
        <f t="shared" si="5"/>
        <v>#DIV/0!</v>
      </c>
    </row>
    <row r="34" spans="1:16" s="5" customFormat="1" ht="15.75">
      <c r="A34" s="22"/>
      <c r="B34" s="30" t="s">
        <v>270</v>
      </c>
      <c r="C34" s="30"/>
      <c r="D34" s="22"/>
      <c r="E34" s="35"/>
      <c r="F34" s="35"/>
      <c r="G34" s="35"/>
      <c r="H34" s="35"/>
      <c r="I34" s="35"/>
      <c r="J34" s="115"/>
      <c r="K34" s="116">
        <f t="shared" si="0"/>
        <v>0</v>
      </c>
      <c r="L34" s="117" t="e">
        <f t="shared" si="1"/>
        <v>#DIV/0!</v>
      </c>
      <c r="M34" s="118">
        <f t="shared" si="2"/>
        <v>0</v>
      </c>
      <c r="N34" s="118">
        <f t="shared" si="3"/>
        <v>0</v>
      </c>
      <c r="O34" s="118" t="e">
        <f t="shared" si="4"/>
        <v>#DIV/0!</v>
      </c>
      <c r="P34" s="118" t="e">
        <f t="shared" si="5"/>
        <v>#DIV/0!</v>
      </c>
    </row>
    <row r="35" spans="1:16" ht="15.75">
      <c r="A35" s="22"/>
      <c r="B35" s="30" t="s">
        <v>271</v>
      </c>
      <c r="C35" s="30"/>
      <c r="D35" s="22"/>
      <c r="E35" s="30"/>
      <c r="F35" s="30"/>
      <c r="G35" s="30"/>
      <c r="H35" s="30"/>
      <c r="I35" s="30"/>
      <c r="J35" s="115"/>
      <c r="K35" s="116">
        <f t="shared" si="0"/>
        <v>0</v>
      </c>
      <c r="L35" s="117" t="e">
        <f t="shared" si="1"/>
        <v>#DIV/0!</v>
      </c>
      <c r="M35" s="118">
        <f t="shared" si="2"/>
        <v>0</v>
      </c>
      <c r="N35" s="118">
        <f t="shared" si="3"/>
        <v>0</v>
      </c>
      <c r="O35" s="118" t="e">
        <f t="shared" si="4"/>
        <v>#DIV/0!</v>
      </c>
      <c r="P35" s="118" t="e">
        <f t="shared" si="5"/>
        <v>#DIV/0!</v>
      </c>
    </row>
    <row r="36" spans="1:16" ht="15.75">
      <c r="A36" s="22"/>
      <c r="B36" s="30" t="s">
        <v>255</v>
      </c>
      <c r="C36" s="30"/>
      <c r="D36" s="22"/>
      <c r="E36" s="30"/>
      <c r="F36" s="30"/>
      <c r="G36" s="30"/>
      <c r="H36" s="30"/>
      <c r="I36" s="30"/>
      <c r="J36" s="115"/>
      <c r="K36" s="116">
        <f t="shared" si="0"/>
        <v>0</v>
      </c>
      <c r="L36" s="117" t="e">
        <f t="shared" si="1"/>
        <v>#DIV/0!</v>
      </c>
      <c r="M36" s="118">
        <f t="shared" si="2"/>
        <v>0</v>
      </c>
      <c r="N36" s="118">
        <f t="shared" si="3"/>
        <v>0</v>
      </c>
      <c r="O36" s="118" t="e">
        <f t="shared" si="4"/>
        <v>#DIV/0!</v>
      </c>
      <c r="P36" s="118" t="e">
        <f t="shared" si="5"/>
        <v>#DIV/0!</v>
      </c>
    </row>
    <row r="37" spans="1:16" ht="15.75">
      <c r="A37" s="22"/>
      <c r="B37" s="30" t="s">
        <v>36</v>
      </c>
      <c r="C37" s="30"/>
      <c r="D37" s="22"/>
      <c r="E37" s="30"/>
      <c r="F37" s="30"/>
      <c r="G37" s="30"/>
      <c r="H37" s="30"/>
      <c r="I37" s="30"/>
      <c r="J37" s="115"/>
      <c r="K37" s="116">
        <f t="shared" si="0"/>
        <v>0</v>
      </c>
      <c r="L37" s="117" t="e">
        <f t="shared" si="1"/>
        <v>#DIV/0!</v>
      </c>
      <c r="M37" s="118">
        <f t="shared" si="2"/>
        <v>0</v>
      </c>
      <c r="N37" s="118">
        <f t="shared" si="3"/>
        <v>0</v>
      </c>
      <c r="O37" s="118" t="e">
        <f t="shared" si="4"/>
        <v>#DIV/0!</v>
      </c>
      <c r="P37" s="118" t="e">
        <f t="shared" si="5"/>
        <v>#DIV/0!</v>
      </c>
    </row>
    <row r="38" spans="1:16" ht="15.75">
      <c r="A38" s="22">
        <v>6</v>
      </c>
      <c r="B38" s="67" t="s">
        <v>269</v>
      </c>
      <c r="C38" s="30" t="s">
        <v>28</v>
      </c>
      <c r="D38" s="22">
        <v>200</v>
      </c>
      <c r="E38" s="30"/>
      <c r="F38" s="30"/>
      <c r="G38" s="30"/>
      <c r="H38" s="30"/>
      <c r="I38" s="30"/>
      <c r="J38" s="115"/>
      <c r="K38" s="116">
        <f t="shared" si="0"/>
        <v>0</v>
      </c>
      <c r="L38" s="117" t="e">
        <f t="shared" si="1"/>
        <v>#DIV/0!</v>
      </c>
      <c r="M38" s="118">
        <f t="shared" si="2"/>
        <v>0</v>
      </c>
      <c r="N38" s="118">
        <f t="shared" si="3"/>
        <v>0</v>
      </c>
      <c r="O38" s="118" t="e">
        <f t="shared" si="4"/>
        <v>#DIV/0!</v>
      </c>
      <c r="P38" s="118" t="e">
        <f t="shared" si="5"/>
        <v>#DIV/0!</v>
      </c>
    </row>
    <row r="39" spans="1:16" ht="15.75">
      <c r="A39" s="22"/>
      <c r="B39" s="30" t="s">
        <v>37</v>
      </c>
      <c r="C39" s="30"/>
      <c r="D39" s="22"/>
      <c r="E39" s="30"/>
      <c r="F39" s="30"/>
      <c r="G39" s="30"/>
      <c r="H39" s="30"/>
      <c r="I39" s="30"/>
      <c r="J39" s="115"/>
      <c r="K39" s="116">
        <f t="shared" si="0"/>
        <v>0</v>
      </c>
      <c r="L39" s="117" t="e">
        <f t="shared" si="1"/>
        <v>#DIV/0!</v>
      </c>
      <c r="M39" s="118">
        <f t="shared" si="2"/>
        <v>0</v>
      </c>
      <c r="N39" s="118">
        <f t="shared" si="3"/>
        <v>0</v>
      </c>
      <c r="O39" s="118" t="e">
        <f t="shared" si="4"/>
        <v>#DIV/0!</v>
      </c>
      <c r="P39" s="118" t="e">
        <f t="shared" si="5"/>
        <v>#DIV/0!</v>
      </c>
    </row>
    <row r="40" spans="1:16" ht="15.75">
      <c r="A40" s="22"/>
      <c r="B40" s="30" t="s">
        <v>38</v>
      </c>
      <c r="C40" s="30"/>
      <c r="D40" s="22"/>
      <c r="E40" s="30"/>
      <c r="F40" s="30"/>
      <c r="G40" s="30"/>
      <c r="H40" s="30"/>
      <c r="I40" s="30"/>
      <c r="J40" s="115"/>
      <c r="K40" s="116">
        <f t="shared" si="0"/>
        <v>0</v>
      </c>
      <c r="L40" s="117" t="e">
        <f t="shared" si="1"/>
        <v>#DIV/0!</v>
      </c>
      <c r="M40" s="118">
        <f t="shared" si="2"/>
        <v>0</v>
      </c>
      <c r="N40" s="118">
        <f t="shared" si="3"/>
        <v>0</v>
      </c>
      <c r="O40" s="118" t="e">
        <f t="shared" si="4"/>
        <v>#DIV/0!</v>
      </c>
      <c r="P40" s="118" t="e">
        <f t="shared" si="5"/>
        <v>#DIV/0!</v>
      </c>
    </row>
    <row r="41" spans="1:16" ht="15.75">
      <c r="A41" s="22"/>
      <c r="B41" s="30" t="s">
        <v>272</v>
      </c>
      <c r="C41" s="30"/>
      <c r="D41" s="22"/>
      <c r="E41" s="30"/>
      <c r="F41" s="30"/>
      <c r="G41" s="30"/>
      <c r="H41" s="30"/>
      <c r="I41" s="30"/>
      <c r="J41" s="115"/>
      <c r="K41" s="116">
        <f t="shared" si="0"/>
        <v>0</v>
      </c>
      <c r="L41" s="117" t="e">
        <f t="shared" si="1"/>
        <v>#DIV/0!</v>
      </c>
      <c r="M41" s="118">
        <f t="shared" si="2"/>
        <v>0</v>
      </c>
      <c r="N41" s="118">
        <f t="shared" si="3"/>
        <v>0</v>
      </c>
      <c r="O41" s="118" t="e">
        <f t="shared" si="4"/>
        <v>#DIV/0!</v>
      </c>
      <c r="P41" s="118" t="e">
        <f t="shared" si="5"/>
        <v>#DIV/0!</v>
      </c>
    </row>
    <row r="42" spans="1:16" ht="15.75">
      <c r="A42" s="22"/>
      <c r="B42" s="30" t="s">
        <v>317</v>
      </c>
      <c r="C42" s="30"/>
      <c r="D42" s="22"/>
      <c r="E42" s="30"/>
      <c r="F42" s="30"/>
      <c r="G42" s="30"/>
      <c r="H42" s="30"/>
      <c r="I42" s="30"/>
      <c r="J42" s="115"/>
      <c r="K42" s="116">
        <f t="shared" si="0"/>
        <v>0</v>
      </c>
      <c r="L42" s="117" t="e">
        <f t="shared" si="1"/>
        <v>#DIV/0!</v>
      </c>
      <c r="M42" s="118">
        <f t="shared" si="2"/>
        <v>0</v>
      </c>
      <c r="N42" s="118">
        <f t="shared" si="3"/>
        <v>0</v>
      </c>
      <c r="O42" s="118" t="e">
        <f t="shared" si="4"/>
        <v>#DIV/0!</v>
      </c>
      <c r="P42" s="118" t="e">
        <f t="shared" si="5"/>
        <v>#DIV/0!</v>
      </c>
    </row>
    <row r="43" spans="1:16" ht="15.75">
      <c r="A43" s="22"/>
      <c r="B43" s="30" t="s">
        <v>39</v>
      </c>
      <c r="C43" s="30"/>
      <c r="D43" s="22"/>
      <c r="E43" s="30"/>
      <c r="F43" s="30"/>
      <c r="G43" s="30"/>
      <c r="H43" s="30"/>
      <c r="I43" s="30"/>
      <c r="J43" s="115"/>
      <c r="K43" s="116">
        <f t="shared" si="0"/>
        <v>0</v>
      </c>
      <c r="L43" s="117" t="e">
        <f t="shared" si="1"/>
        <v>#DIV/0!</v>
      </c>
      <c r="M43" s="118">
        <f t="shared" si="2"/>
        <v>0</v>
      </c>
      <c r="N43" s="118">
        <f t="shared" si="3"/>
        <v>0</v>
      </c>
      <c r="O43" s="118" t="e">
        <f t="shared" si="4"/>
        <v>#DIV/0!</v>
      </c>
      <c r="P43" s="118" t="e">
        <f t="shared" si="5"/>
        <v>#DIV/0!</v>
      </c>
    </row>
    <row r="44" spans="1:16" ht="15.75">
      <c r="A44" s="22"/>
      <c r="B44" s="30" t="s">
        <v>40</v>
      </c>
      <c r="C44" s="30"/>
      <c r="D44" s="22"/>
      <c r="E44" s="30"/>
      <c r="F44" s="30"/>
      <c r="G44" s="30"/>
      <c r="H44" s="30"/>
      <c r="I44" s="30"/>
      <c r="J44" s="115"/>
      <c r="K44" s="116">
        <f t="shared" si="0"/>
        <v>0</v>
      </c>
      <c r="L44" s="117" t="e">
        <f t="shared" si="1"/>
        <v>#DIV/0!</v>
      </c>
      <c r="M44" s="118">
        <f t="shared" si="2"/>
        <v>0</v>
      </c>
      <c r="N44" s="118">
        <f t="shared" si="3"/>
        <v>0</v>
      </c>
      <c r="O44" s="118" t="e">
        <f t="shared" si="4"/>
        <v>#DIV/0!</v>
      </c>
      <c r="P44" s="118" t="e">
        <f t="shared" si="5"/>
        <v>#DIV/0!</v>
      </c>
    </row>
    <row r="45" spans="1:16" ht="15.75">
      <c r="A45" s="2"/>
      <c r="B45" s="2"/>
      <c r="C45" s="2"/>
      <c r="D45" s="110"/>
      <c r="E45" s="110"/>
      <c r="F45" s="110"/>
      <c r="G45" s="110"/>
      <c r="H45" s="2"/>
      <c r="I45" s="110"/>
      <c r="J45" s="2"/>
      <c r="K45" s="2"/>
      <c r="L45" s="136" t="s">
        <v>375</v>
      </c>
      <c r="M45" s="137"/>
      <c r="N45" s="138"/>
      <c r="O45" s="119" t="e">
        <f>SUM(O3:O44)</f>
        <v>#DIV/0!</v>
      </c>
      <c r="P45" s="119" t="e">
        <f>O45*1.2</f>
        <v>#DIV/0!</v>
      </c>
    </row>
    <row r="46" spans="1:14" ht="15.75">
      <c r="A46" s="111"/>
      <c r="B46" s="2" t="s">
        <v>376</v>
      </c>
      <c r="C46" s="112"/>
      <c r="D46" s="113"/>
      <c r="E46" s="113"/>
      <c r="F46" s="113"/>
      <c r="G46" s="113"/>
      <c r="H46" s="114"/>
      <c r="I46" s="113"/>
      <c r="J46" s="3"/>
      <c r="K46" s="3"/>
      <c r="L46" s="3"/>
      <c r="M46" s="3"/>
      <c r="N46" s="3"/>
    </row>
    <row r="47" spans="1:14" ht="15">
      <c r="A47" s="20"/>
      <c r="B47" s="6"/>
      <c r="C47" s="20"/>
      <c r="D47" s="20"/>
      <c r="E47" s="6"/>
      <c r="F47" s="6"/>
      <c r="G47" s="6"/>
      <c r="H47" s="6"/>
      <c r="I47" s="6"/>
      <c r="J47" s="6"/>
      <c r="K47" s="6"/>
      <c r="L47" s="6"/>
      <c r="M47" s="6"/>
      <c r="N47" s="6"/>
    </row>
  </sheetData>
  <sheetProtection/>
  <mergeCells count="2">
    <mergeCell ref="B1:C1"/>
    <mergeCell ref="L45:N4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D3" sqref="D3:D7"/>
    </sheetView>
  </sheetViews>
  <sheetFormatPr defaultColWidth="9.140625" defaultRowHeight="12.75"/>
  <cols>
    <col min="1" max="1" width="5.57421875" style="25" bestFit="1" customWidth="1"/>
    <col min="2" max="2" width="52.140625" style="25" customWidth="1"/>
    <col min="3" max="3" width="3.8515625" style="11" bestFit="1" customWidth="1"/>
    <col min="4" max="4" width="6.00390625" style="11" bestFit="1" customWidth="1"/>
    <col min="5" max="9" width="3.8515625" style="25" bestFit="1" customWidth="1"/>
    <col min="10" max="11" width="6.8515625" style="25" bestFit="1" customWidth="1"/>
    <col min="12" max="12" width="8.421875" style="25" bestFit="1" customWidth="1"/>
    <col min="13" max="14" width="6.28125" style="25" bestFit="1" customWidth="1"/>
    <col min="15" max="15" width="8.421875" style="25" bestFit="1" customWidth="1"/>
    <col min="16" max="16384" width="9.140625" style="25" customWidth="1"/>
  </cols>
  <sheetData>
    <row r="1" spans="1:3" ht="15">
      <c r="A1" s="41" t="s">
        <v>55</v>
      </c>
      <c r="B1" s="141" t="s">
        <v>242</v>
      </c>
      <c r="C1" s="141"/>
    </row>
    <row r="2" spans="1:16" s="12" customFormat="1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165">
      <c r="A3" s="14">
        <v>1</v>
      </c>
      <c r="B3" s="18" t="s">
        <v>219</v>
      </c>
      <c r="C3" s="69" t="s">
        <v>28</v>
      </c>
      <c r="D3" s="22">
        <v>6000</v>
      </c>
      <c r="E3" s="30"/>
      <c r="F3" s="30"/>
      <c r="G3" s="30"/>
      <c r="H3" s="30"/>
      <c r="I3" s="30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 aca="true" t="shared" si="0" ref="P3:P8">O3*1.2</f>
        <v>#DIV/0!</v>
      </c>
    </row>
    <row r="4" spans="1:16" ht="150">
      <c r="A4" s="14">
        <v>2</v>
      </c>
      <c r="B4" s="70" t="s">
        <v>222</v>
      </c>
      <c r="C4" s="69" t="s">
        <v>28</v>
      </c>
      <c r="D4" s="22">
        <v>20000</v>
      </c>
      <c r="E4" s="30"/>
      <c r="F4" s="30"/>
      <c r="G4" s="30"/>
      <c r="H4" s="30"/>
      <c r="I4" s="30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 t="shared" si="0"/>
        <v>#DIV/0!</v>
      </c>
    </row>
    <row r="5" spans="1:16" s="5" customFormat="1" ht="150">
      <c r="A5" s="14">
        <v>3</v>
      </c>
      <c r="B5" s="70" t="s">
        <v>223</v>
      </c>
      <c r="C5" s="69" t="s">
        <v>28</v>
      </c>
      <c r="D5" s="22">
        <v>4000</v>
      </c>
      <c r="E5" s="35"/>
      <c r="F5" s="35"/>
      <c r="G5" s="35"/>
      <c r="H5" s="35"/>
      <c r="I5" s="35"/>
      <c r="J5" s="115"/>
      <c r="K5" s="116">
        <f>J5*1.2</f>
        <v>0</v>
      </c>
      <c r="L5" s="117" t="e">
        <f>D5/I5</f>
        <v>#DIV/0!</v>
      </c>
      <c r="M5" s="118">
        <f>J5*I5</f>
        <v>0</v>
      </c>
      <c r="N5" s="118">
        <f>M5*1.2</f>
        <v>0</v>
      </c>
      <c r="O5" s="118" t="e">
        <f>L5*M5</f>
        <v>#DIV/0!</v>
      </c>
      <c r="P5" s="118" t="e">
        <f t="shared" si="0"/>
        <v>#DIV/0!</v>
      </c>
    </row>
    <row r="6" spans="1:16" s="71" customFormat="1" ht="60">
      <c r="A6" s="22">
        <v>4</v>
      </c>
      <c r="B6" s="30" t="s">
        <v>220</v>
      </c>
      <c r="C6" s="22" t="s">
        <v>28</v>
      </c>
      <c r="D6" s="22">
        <v>600</v>
      </c>
      <c r="E6" s="104"/>
      <c r="F6" s="104"/>
      <c r="G6" s="104"/>
      <c r="H6" s="104"/>
      <c r="I6" s="104"/>
      <c r="J6" s="115"/>
      <c r="K6" s="116">
        <f>J6*1.2</f>
        <v>0</v>
      </c>
      <c r="L6" s="117" t="e">
        <f>D6/I6</f>
        <v>#DIV/0!</v>
      </c>
      <c r="M6" s="118">
        <f>J6*I6</f>
        <v>0</v>
      </c>
      <c r="N6" s="118">
        <f>M6*1.2</f>
        <v>0</v>
      </c>
      <c r="O6" s="118" t="e">
        <f>L6*M6</f>
        <v>#DIV/0!</v>
      </c>
      <c r="P6" s="118" t="e">
        <f t="shared" si="0"/>
        <v>#DIV/0!</v>
      </c>
    </row>
    <row r="7" spans="1:16" s="74" customFormat="1" ht="60">
      <c r="A7" s="72">
        <v>5</v>
      </c>
      <c r="B7" s="30" t="s">
        <v>221</v>
      </c>
      <c r="C7" s="72" t="s">
        <v>28</v>
      </c>
      <c r="D7" s="22">
        <v>16000</v>
      </c>
      <c r="E7" s="105"/>
      <c r="F7" s="105"/>
      <c r="G7" s="105"/>
      <c r="H7" s="105"/>
      <c r="I7" s="105"/>
      <c r="J7" s="115"/>
      <c r="K7" s="116">
        <f>J7*1.2</f>
        <v>0</v>
      </c>
      <c r="L7" s="117" t="e">
        <f>D7/I7</f>
        <v>#DIV/0!</v>
      </c>
      <c r="M7" s="118">
        <f>J7*I7</f>
        <v>0</v>
      </c>
      <c r="N7" s="118">
        <f>M7*1.2</f>
        <v>0</v>
      </c>
      <c r="O7" s="118" t="e">
        <f>L7*M7</f>
        <v>#DIV/0!</v>
      </c>
      <c r="P7" s="118" t="e">
        <f t="shared" si="0"/>
        <v>#DIV/0!</v>
      </c>
    </row>
    <row r="8" spans="1:16" ht="15.75">
      <c r="A8" s="2"/>
      <c r="B8" s="2"/>
      <c r="C8" s="2"/>
      <c r="D8" s="110"/>
      <c r="E8" s="110"/>
      <c r="F8" s="110"/>
      <c r="G8" s="110"/>
      <c r="H8" s="2"/>
      <c r="I8" s="110"/>
      <c r="J8" s="2"/>
      <c r="K8" s="2"/>
      <c r="L8" s="136" t="s">
        <v>375</v>
      </c>
      <c r="M8" s="137"/>
      <c r="N8" s="138"/>
      <c r="O8" s="119" t="e">
        <f>SUM(O3:O7)</f>
        <v>#DIV/0!</v>
      </c>
      <c r="P8" s="119" t="e">
        <f t="shared" si="0"/>
        <v>#DIV/0!</v>
      </c>
    </row>
    <row r="9" spans="1:14" ht="15.75">
      <c r="A9" s="111"/>
      <c r="B9" s="2" t="s">
        <v>376</v>
      </c>
      <c r="C9" s="112"/>
      <c r="D9" s="113"/>
      <c r="E9" s="113"/>
      <c r="F9" s="113"/>
      <c r="G9" s="113"/>
      <c r="H9" s="114"/>
      <c r="I9" s="113"/>
      <c r="J9" s="3"/>
      <c r="K9" s="3"/>
      <c r="L9" s="3"/>
      <c r="M9" s="3"/>
      <c r="N9" s="3"/>
    </row>
    <row r="10" spans="1:14" ht="15">
      <c r="A10" s="20"/>
      <c r="B10" s="6"/>
      <c r="C10" s="20"/>
      <c r="D10" s="20"/>
      <c r="E10" s="6"/>
      <c r="F10" s="6"/>
      <c r="G10" s="6"/>
      <c r="H10" s="6"/>
      <c r="I10" s="6"/>
      <c r="J10" s="6"/>
      <c r="K10" s="6"/>
      <c r="L10" s="6"/>
      <c r="M10" s="6"/>
      <c r="N10" s="6"/>
    </row>
  </sheetData>
  <sheetProtection/>
  <mergeCells count="2">
    <mergeCell ref="B1:C1"/>
    <mergeCell ref="L8:N8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6.421875" style="5" bestFit="1" customWidth="1"/>
    <col min="2" max="2" width="43.57421875" style="5" customWidth="1"/>
    <col min="3" max="3" width="3.8515625" style="5" bestFit="1" customWidth="1"/>
    <col min="4" max="4" width="4.00390625" style="13" bestFit="1" customWidth="1"/>
    <col min="5" max="9" width="3.8515625" style="5" bestFit="1" customWidth="1"/>
    <col min="10" max="11" width="6.8515625" style="5" bestFit="1" customWidth="1"/>
    <col min="12" max="12" width="9.140625" style="5" customWidth="1"/>
    <col min="13" max="13" width="6.28125" style="5" bestFit="1" customWidth="1"/>
    <col min="14" max="16384" width="9.140625" style="5" customWidth="1"/>
  </cols>
  <sheetData>
    <row r="1" spans="1:3" ht="15">
      <c r="A1" s="4" t="s">
        <v>56</v>
      </c>
      <c r="B1" s="12" t="s">
        <v>156</v>
      </c>
      <c r="C1" s="12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30">
      <c r="A3" s="65">
        <v>1</v>
      </c>
      <c r="B3" s="66" t="s">
        <v>231</v>
      </c>
      <c r="C3" s="22" t="s">
        <v>28</v>
      </c>
      <c r="D3" s="28">
        <v>400</v>
      </c>
      <c r="E3" s="35"/>
      <c r="F3" s="35"/>
      <c r="G3" s="35"/>
      <c r="H3" s="35"/>
      <c r="I3" s="19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15.75">
      <c r="A4" s="2"/>
      <c r="B4" s="2"/>
      <c r="C4" s="2"/>
      <c r="D4" s="110"/>
      <c r="E4" s="110"/>
      <c r="F4" s="110"/>
      <c r="G4" s="110"/>
      <c r="H4" s="2"/>
      <c r="I4" s="110"/>
      <c r="J4" s="2"/>
      <c r="K4" s="2"/>
      <c r="L4" s="136" t="s">
        <v>375</v>
      </c>
      <c r="M4" s="137"/>
      <c r="N4" s="138"/>
      <c r="O4" s="119" t="e">
        <f>SUM(O3)</f>
        <v>#DIV/0!</v>
      </c>
      <c r="P4" s="119" t="e">
        <f>O4*1.2</f>
        <v>#DIV/0!</v>
      </c>
    </row>
    <row r="5" spans="1:14" ht="31.5">
      <c r="A5" s="111"/>
      <c r="B5" s="2" t="s">
        <v>376</v>
      </c>
      <c r="C5" s="112"/>
      <c r="D5" s="113"/>
      <c r="E5" s="113"/>
      <c r="F5" s="113"/>
      <c r="G5" s="113"/>
      <c r="H5" s="114"/>
      <c r="I5" s="113"/>
      <c r="J5" s="3"/>
      <c r="K5" s="3"/>
      <c r="L5" s="3"/>
      <c r="M5" s="3"/>
      <c r="N5" s="3"/>
    </row>
    <row r="6" spans="1:14" ht="15">
      <c r="A6" s="20"/>
      <c r="B6" s="6"/>
      <c r="C6" s="20"/>
      <c r="D6" s="20"/>
      <c r="E6" s="6"/>
      <c r="F6" s="6"/>
      <c r="G6" s="6"/>
      <c r="H6" s="6"/>
      <c r="I6" s="6"/>
      <c r="J6" s="6"/>
      <c r="K6" s="6"/>
      <c r="L6" s="6"/>
      <c r="M6" s="6"/>
      <c r="N6" s="6"/>
    </row>
  </sheetData>
  <sheetProtection/>
  <mergeCells count="1">
    <mergeCell ref="L4:N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6.140625" style="25" bestFit="1" customWidth="1"/>
    <col min="2" max="2" width="51.57421875" style="25" customWidth="1"/>
    <col min="3" max="3" width="3.8515625" style="25" bestFit="1" customWidth="1"/>
    <col min="4" max="4" width="5.00390625" style="11" bestFit="1" customWidth="1"/>
    <col min="5" max="9" width="3.8515625" style="25" bestFit="1" customWidth="1"/>
    <col min="10" max="11" width="6.8515625" style="25" bestFit="1" customWidth="1"/>
    <col min="12" max="12" width="9.140625" style="25" customWidth="1"/>
    <col min="13" max="14" width="6.28125" style="25" bestFit="1" customWidth="1"/>
    <col min="15" max="16384" width="9.140625" style="25" customWidth="1"/>
  </cols>
  <sheetData>
    <row r="1" spans="1:3" ht="15">
      <c r="A1" s="41" t="s">
        <v>24</v>
      </c>
      <c r="B1" s="141" t="s">
        <v>23</v>
      </c>
      <c r="C1" s="141"/>
    </row>
    <row r="2" spans="1:16" s="5" customFormat="1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45">
      <c r="A3" s="22">
        <v>1</v>
      </c>
      <c r="B3" s="30" t="s">
        <v>166</v>
      </c>
      <c r="C3" s="22" t="s">
        <v>28</v>
      </c>
      <c r="D3" s="22">
        <v>2000</v>
      </c>
      <c r="E3" s="30"/>
      <c r="F3" s="30"/>
      <c r="G3" s="30"/>
      <c r="H3" s="30"/>
      <c r="I3" s="30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 aca="true" t="shared" si="0" ref="P3:P8">O3*1.2</f>
        <v>#DIV/0!</v>
      </c>
    </row>
    <row r="4" spans="1:16" ht="45">
      <c r="A4" s="22">
        <v>2</v>
      </c>
      <c r="B4" s="30" t="s">
        <v>257</v>
      </c>
      <c r="C4" s="22" t="s">
        <v>28</v>
      </c>
      <c r="D4" s="22">
        <v>6000</v>
      </c>
      <c r="E4" s="30"/>
      <c r="F4" s="30"/>
      <c r="G4" s="30"/>
      <c r="H4" s="30"/>
      <c r="I4" s="30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 t="shared" si="0"/>
        <v>#DIV/0!</v>
      </c>
    </row>
    <row r="5" spans="1:16" ht="45">
      <c r="A5" s="22">
        <v>3</v>
      </c>
      <c r="B5" s="30" t="s">
        <v>258</v>
      </c>
      <c r="C5" s="22" t="s">
        <v>103</v>
      </c>
      <c r="D5" s="22">
        <v>2000</v>
      </c>
      <c r="E5" s="30"/>
      <c r="F5" s="30"/>
      <c r="G5" s="30"/>
      <c r="H5" s="30"/>
      <c r="I5" s="30"/>
      <c r="J5" s="115"/>
      <c r="K5" s="116">
        <f>J5*1.2</f>
        <v>0</v>
      </c>
      <c r="L5" s="117" t="e">
        <f>D5/I5</f>
        <v>#DIV/0!</v>
      </c>
      <c r="M5" s="118">
        <f>J5*I5</f>
        <v>0</v>
      </c>
      <c r="N5" s="118">
        <f>M5*1.2</f>
        <v>0</v>
      </c>
      <c r="O5" s="118" t="e">
        <f>L5*M5</f>
        <v>#DIV/0!</v>
      </c>
      <c r="P5" s="118" t="e">
        <f t="shared" si="0"/>
        <v>#DIV/0!</v>
      </c>
    </row>
    <row r="6" spans="1:16" ht="45">
      <c r="A6" s="22">
        <v>4</v>
      </c>
      <c r="B6" s="30" t="s">
        <v>259</v>
      </c>
      <c r="C6" s="22" t="s">
        <v>103</v>
      </c>
      <c r="D6" s="22">
        <v>2000</v>
      </c>
      <c r="E6" s="30"/>
      <c r="F6" s="30"/>
      <c r="G6" s="30"/>
      <c r="H6" s="30"/>
      <c r="I6" s="30"/>
      <c r="J6" s="115"/>
      <c r="K6" s="116">
        <f>J6*1.2</f>
        <v>0</v>
      </c>
      <c r="L6" s="117" t="e">
        <f>D6/I6</f>
        <v>#DIV/0!</v>
      </c>
      <c r="M6" s="118">
        <f>J6*I6</f>
        <v>0</v>
      </c>
      <c r="N6" s="118">
        <f>M6*1.2</f>
        <v>0</v>
      </c>
      <c r="O6" s="118" t="e">
        <f>L6*M6</f>
        <v>#DIV/0!</v>
      </c>
      <c r="P6" s="118" t="e">
        <f t="shared" si="0"/>
        <v>#DIV/0!</v>
      </c>
    </row>
    <row r="7" spans="1:16" ht="30">
      <c r="A7" s="22">
        <v>5</v>
      </c>
      <c r="B7" s="30" t="s">
        <v>247</v>
      </c>
      <c r="C7" s="22" t="s">
        <v>28</v>
      </c>
      <c r="D7" s="22">
        <v>6000</v>
      </c>
      <c r="E7" s="30"/>
      <c r="F7" s="30"/>
      <c r="G7" s="30"/>
      <c r="H7" s="30"/>
      <c r="I7" s="30"/>
      <c r="J7" s="115"/>
      <c r="K7" s="116">
        <f>J7*1.2</f>
        <v>0</v>
      </c>
      <c r="L7" s="117" t="e">
        <f>D7/I7</f>
        <v>#DIV/0!</v>
      </c>
      <c r="M7" s="118">
        <f>J7*I7</f>
        <v>0</v>
      </c>
      <c r="N7" s="118">
        <f>M7*1.2</f>
        <v>0</v>
      </c>
      <c r="O7" s="118" t="e">
        <f>L7*M7</f>
        <v>#DIV/0!</v>
      </c>
      <c r="P7" s="118" t="e">
        <f t="shared" si="0"/>
        <v>#DIV/0!</v>
      </c>
    </row>
    <row r="8" spans="1:16" ht="15.75">
      <c r="A8" s="2"/>
      <c r="B8" s="2"/>
      <c r="C8" s="2"/>
      <c r="D8" s="110"/>
      <c r="E8" s="110"/>
      <c r="F8" s="110"/>
      <c r="G8" s="110"/>
      <c r="H8" s="2"/>
      <c r="I8" s="110"/>
      <c r="J8" s="2"/>
      <c r="K8" s="2"/>
      <c r="L8" s="136" t="s">
        <v>375</v>
      </c>
      <c r="M8" s="137"/>
      <c r="N8" s="138"/>
      <c r="O8" s="119" t="e">
        <f>SUM(O3:O7)</f>
        <v>#DIV/0!</v>
      </c>
      <c r="P8" s="119" t="e">
        <f t="shared" si="0"/>
        <v>#DIV/0!</v>
      </c>
    </row>
    <row r="9" spans="1:14" ht="15.75">
      <c r="A9" s="111"/>
      <c r="B9" s="2" t="s">
        <v>376</v>
      </c>
      <c r="C9" s="112"/>
      <c r="D9" s="113"/>
      <c r="E9" s="113"/>
      <c r="F9" s="113"/>
      <c r="G9" s="113"/>
      <c r="H9" s="114"/>
      <c r="I9" s="113"/>
      <c r="J9" s="3"/>
      <c r="K9" s="3"/>
      <c r="L9" s="3"/>
      <c r="M9" s="3"/>
      <c r="N9" s="3"/>
    </row>
    <row r="10" spans="1:14" ht="15">
      <c r="A10" s="20"/>
      <c r="B10" s="6"/>
      <c r="C10" s="20"/>
      <c r="D10" s="20"/>
      <c r="E10" s="6"/>
      <c r="F10" s="6"/>
      <c r="G10" s="6"/>
      <c r="H10" s="6"/>
      <c r="I10" s="6"/>
      <c r="J10" s="6"/>
      <c r="K10" s="6"/>
      <c r="L10" s="6"/>
      <c r="M10" s="6"/>
      <c r="N10" s="6"/>
    </row>
    <row r="12" ht="15">
      <c r="C12" s="11"/>
    </row>
    <row r="13" ht="15">
      <c r="C13" s="11"/>
    </row>
    <row r="14" ht="15">
      <c r="C14" s="11"/>
    </row>
  </sheetData>
  <sheetProtection/>
  <mergeCells count="2">
    <mergeCell ref="B1:C1"/>
    <mergeCell ref="L8:N8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.28125" style="5" bestFit="1" customWidth="1"/>
    <col min="2" max="2" width="37.28125" style="5" customWidth="1"/>
    <col min="3" max="3" width="5.140625" style="5" customWidth="1"/>
    <col min="4" max="4" width="3.8515625" style="13" bestFit="1" customWidth="1"/>
    <col min="5" max="9" width="3.8515625" style="5" bestFit="1" customWidth="1"/>
    <col min="10" max="11" width="6.8515625" style="5" bestFit="1" customWidth="1"/>
    <col min="12" max="12" width="8.421875" style="5" bestFit="1" customWidth="1"/>
    <col min="13" max="14" width="6.28125" style="5" bestFit="1" customWidth="1"/>
    <col min="15" max="16" width="8.421875" style="5" bestFit="1" customWidth="1"/>
    <col min="17" max="16384" width="9.140625" style="5" customWidth="1"/>
  </cols>
  <sheetData>
    <row r="1" spans="1:3" ht="15">
      <c r="A1" s="4" t="s">
        <v>287</v>
      </c>
      <c r="B1" s="142" t="s">
        <v>186</v>
      </c>
      <c r="C1" s="142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s="25" customFormat="1" ht="30">
      <c r="A3" s="65">
        <v>1</v>
      </c>
      <c r="B3" s="66" t="s">
        <v>119</v>
      </c>
      <c r="C3" s="22" t="s">
        <v>103</v>
      </c>
      <c r="D3" s="16">
        <v>100</v>
      </c>
      <c r="E3" s="19"/>
      <c r="F3" s="19"/>
      <c r="G3" s="19"/>
      <c r="H3" s="30"/>
      <c r="I3" s="30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s="6" customFormat="1" ht="15.75">
      <c r="A4" s="2"/>
      <c r="B4" s="2"/>
      <c r="C4" s="2"/>
      <c r="D4" s="110"/>
      <c r="E4" s="110"/>
      <c r="F4" s="110"/>
      <c r="G4" s="110"/>
      <c r="H4" s="2"/>
      <c r="I4" s="110"/>
      <c r="J4" s="2"/>
      <c r="K4" s="2"/>
      <c r="L4" s="136" t="s">
        <v>375</v>
      </c>
      <c r="M4" s="137"/>
      <c r="N4" s="138"/>
      <c r="O4" s="119" t="e">
        <f>SUM(O3)</f>
        <v>#DIV/0!</v>
      </c>
      <c r="P4" s="119" t="e">
        <f>O4*1.2</f>
        <v>#DIV/0!</v>
      </c>
    </row>
    <row r="5" spans="1:14" s="6" customFormat="1" ht="31.5">
      <c r="A5" s="111"/>
      <c r="B5" s="2" t="s">
        <v>376</v>
      </c>
      <c r="C5" s="112"/>
      <c r="D5" s="113"/>
      <c r="E5" s="113"/>
      <c r="F5" s="113"/>
      <c r="G5" s="113"/>
      <c r="H5" s="114"/>
      <c r="I5" s="113"/>
      <c r="J5" s="3"/>
      <c r="K5" s="3"/>
      <c r="L5" s="3"/>
      <c r="M5" s="3"/>
      <c r="N5" s="3"/>
    </row>
    <row r="6" spans="1:4" s="6" customFormat="1" ht="15">
      <c r="A6" s="20"/>
      <c r="C6" s="20"/>
      <c r="D6" s="20"/>
    </row>
    <row r="7" spans="1:4" s="6" customFormat="1" ht="15">
      <c r="A7" s="5"/>
      <c r="B7" s="5"/>
      <c r="C7" s="5"/>
      <c r="D7" s="20"/>
    </row>
    <row r="8" spans="1:4" s="6" customFormat="1" ht="15">
      <c r="A8" s="5"/>
      <c r="B8" s="5"/>
      <c r="C8" s="5"/>
      <c r="D8" s="20"/>
    </row>
    <row r="9" spans="1:4" s="6" customFormat="1" ht="15">
      <c r="A9" s="5"/>
      <c r="B9" s="5"/>
      <c r="C9" s="5"/>
      <c r="D9" s="20"/>
    </row>
    <row r="10" spans="1:4" s="6" customFormat="1" ht="15">
      <c r="A10" s="5"/>
      <c r="B10" s="5"/>
      <c r="C10" s="5"/>
      <c r="D10" s="20"/>
    </row>
    <row r="11" spans="1:4" s="6" customFormat="1" ht="15">
      <c r="A11" s="5"/>
      <c r="B11" s="5"/>
      <c r="C11" s="5"/>
      <c r="D11" s="20"/>
    </row>
    <row r="12" spans="1:4" s="6" customFormat="1" ht="15">
      <c r="A12" s="5"/>
      <c r="B12" s="5"/>
      <c r="C12" s="5"/>
      <c r="D12" s="20"/>
    </row>
    <row r="13" spans="1:4" s="6" customFormat="1" ht="15">
      <c r="A13" s="20"/>
      <c r="C13" s="20"/>
      <c r="D13" s="20"/>
    </row>
    <row r="14" spans="1:4" s="6" customFormat="1" ht="15">
      <c r="A14" s="20"/>
      <c r="C14" s="20"/>
      <c r="D14" s="20"/>
    </row>
    <row r="15" spans="1:4" s="6" customFormat="1" ht="15">
      <c r="A15" s="20"/>
      <c r="C15" s="20"/>
      <c r="D15" s="20"/>
    </row>
    <row r="16" spans="1:4" s="6" customFormat="1" ht="15">
      <c r="A16" s="20"/>
      <c r="C16" s="20"/>
      <c r="D16" s="20"/>
    </row>
    <row r="17" spans="1:4" s="6" customFormat="1" ht="15">
      <c r="A17" s="20"/>
      <c r="C17" s="20"/>
      <c r="D17" s="20"/>
    </row>
    <row r="18" spans="3:4" s="6" customFormat="1" ht="15">
      <c r="C18" s="20"/>
      <c r="D18" s="20"/>
    </row>
    <row r="19" spans="1:4" s="6" customFormat="1" ht="15">
      <c r="A19" s="20"/>
      <c r="C19" s="20"/>
      <c r="D19" s="20"/>
    </row>
    <row r="20" spans="1:4" s="6" customFormat="1" ht="15">
      <c r="A20" s="5"/>
      <c r="B20" s="5"/>
      <c r="C20" s="5"/>
      <c r="D20" s="20"/>
    </row>
    <row r="21" spans="1:4" s="6" customFormat="1" ht="15">
      <c r="A21" s="5"/>
      <c r="B21" s="5"/>
      <c r="C21" s="5"/>
      <c r="D21" s="20"/>
    </row>
    <row r="22" spans="1:4" s="6" customFormat="1" ht="15">
      <c r="A22" s="5"/>
      <c r="B22" s="5"/>
      <c r="C22" s="5"/>
      <c r="D22" s="20"/>
    </row>
    <row r="23" spans="1:4" s="6" customFormat="1" ht="15">
      <c r="A23" s="5"/>
      <c r="B23" s="5"/>
      <c r="C23" s="5"/>
      <c r="D23" s="20"/>
    </row>
    <row r="24" spans="1:4" s="6" customFormat="1" ht="15">
      <c r="A24" s="5"/>
      <c r="B24" s="5"/>
      <c r="C24" s="5"/>
      <c r="D24" s="20"/>
    </row>
    <row r="25" spans="1:4" s="6" customFormat="1" ht="15">
      <c r="A25" s="5"/>
      <c r="B25" s="5"/>
      <c r="C25" s="5"/>
      <c r="D25" s="20"/>
    </row>
    <row r="26" spans="1:4" s="6" customFormat="1" ht="15">
      <c r="A26" s="5"/>
      <c r="B26" s="5"/>
      <c r="C26" s="5"/>
      <c r="D26" s="20"/>
    </row>
    <row r="27" spans="3:4" s="6" customFormat="1" ht="15">
      <c r="C27" s="20"/>
      <c r="D27" s="20"/>
    </row>
    <row r="28" spans="1:4" s="6" customFormat="1" ht="15">
      <c r="A28" s="20"/>
      <c r="C28" s="20"/>
      <c r="D28" s="20"/>
    </row>
  </sheetData>
  <sheetProtection/>
  <mergeCells count="2">
    <mergeCell ref="B1:C1"/>
    <mergeCell ref="L4:N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D3" sqref="D3:D6"/>
    </sheetView>
  </sheetViews>
  <sheetFormatPr defaultColWidth="9.140625" defaultRowHeight="12.75"/>
  <cols>
    <col min="1" max="1" width="6.140625" style="10" bestFit="1" customWidth="1"/>
    <col min="2" max="2" width="48.00390625" style="10" customWidth="1"/>
    <col min="3" max="3" width="3.8515625" style="10" bestFit="1" customWidth="1"/>
    <col min="4" max="4" width="7.00390625" style="9" bestFit="1" customWidth="1"/>
    <col min="5" max="9" width="3.8515625" style="10" bestFit="1" customWidth="1"/>
    <col min="10" max="11" width="6.8515625" style="10" bestFit="1" customWidth="1"/>
    <col min="12" max="16384" width="9.140625" style="10" customWidth="1"/>
  </cols>
  <sheetData>
    <row r="1" spans="1:3" ht="15">
      <c r="A1" s="75" t="s">
        <v>57</v>
      </c>
      <c r="B1" s="141" t="s">
        <v>286</v>
      </c>
      <c r="C1" s="141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15.75">
      <c r="A3" s="76">
        <v>1</v>
      </c>
      <c r="B3" s="32" t="s">
        <v>280</v>
      </c>
      <c r="C3" s="14" t="s">
        <v>28</v>
      </c>
      <c r="D3" s="79">
        <v>200000</v>
      </c>
      <c r="E3" s="88"/>
      <c r="F3" s="88"/>
      <c r="G3" s="88"/>
      <c r="H3" s="88"/>
      <c r="I3" s="88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15.75">
      <c r="A4" s="76">
        <v>2</v>
      </c>
      <c r="B4" s="30" t="s">
        <v>281</v>
      </c>
      <c r="C4" s="14" t="s">
        <v>28</v>
      </c>
      <c r="D4" s="79">
        <v>10000</v>
      </c>
      <c r="E4" s="88"/>
      <c r="F4" s="88"/>
      <c r="G4" s="88"/>
      <c r="H4" s="88"/>
      <c r="I4" s="88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>O4*1.2</f>
        <v>#DIV/0!</v>
      </c>
    </row>
    <row r="5" spans="1:16" ht="15.75">
      <c r="A5" s="76">
        <v>3</v>
      </c>
      <c r="B5" s="32" t="s">
        <v>109</v>
      </c>
      <c r="C5" s="14" t="s">
        <v>28</v>
      </c>
      <c r="D5" s="79">
        <v>100</v>
      </c>
      <c r="E5" s="88"/>
      <c r="F5" s="88"/>
      <c r="G5" s="88"/>
      <c r="H5" s="88"/>
      <c r="I5" s="88"/>
      <c r="J5" s="115"/>
      <c r="K5" s="116">
        <f>J5*1.2</f>
        <v>0</v>
      </c>
      <c r="L5" s="117" t="e">
        <f>D5/I5</f>
        <v>#DIV/0!</v>
      </c>
      <c r="M5" s="118">
        <f>J5*I5</f>
        <v>0</v>
      </c>
      <c r="N5" s="118">
        <f>M5*1.2</f>
        <v>0</v>
      </c>
      <c r="O5" s="118" t="e">
        <f>L5*M5</f>
        <v>#DIV/0!</v>
      </c>
      <c r="P5" s="118" t="e">
        <f>O5*1.2</f>
        <v>#DIV/0!</v>
      </c>
    </row>
    <row r="6" spans="1:16" s="25" customFormat="1" ht="30">
      <c r="A6" s="22">
        <v>4</v>
      </c>
      <c r="B6" s="30" t="s">
        <v>105</v>
      </c>
      <c r="C6" s="14" t="s">
        <v>28</v>
      </c>
      <c r="D6" s="79">
        <v>60</v>
      </c>
      <c r="E6" s="30"/>
      <c r="F6" s="30"/>
      <c r="G6" s="30"/>
      <c r="H6" s="30"/>
      <c r="I6" s="30"/>
      <c r="J6" s="115"/>
      <c r="K6" s="116">
        <f>J6*1.2</f>
        <v>0</v>
      </c>
      <c r="L6" s="117" t="e">
        <f>D6/I6</f>
        <v>#DIV/0!</v>
      </c>
      <c r="M6" s="118">
        <f>J6*I6</f>
        <v>0</v>
      </c>
      <c r="N6" s="118">
        <f>M6*1.2</f>
        <v>0</v>
      </c>
      <c r="O6" s="118" t="e">
        <f>L6*M6</f>
        <v>#DIV/0!</v>
      </c>
      <c r="P6" s="118" t="e">
        <f>O6*1.2</f>
        <v>#DIV/0!</v>
      </c>
    </row>
    <row r="7" spans="1:16" ht="15.75">
      <c r="A7" s="2"/>
      <c r="B7" s="2"/>
      <c r="C7" s="2"/>
      <c r="D7" s="110"/>
      <c r="E7" s="110"/>
      <c r="F7" s="110"/>
      <c r="G7" s="110"/>
      <c r="H7" s="2"/>
      <c r="I7" s="110"/>
      <c r="J7" s="2"/>
      <c r="K7" s="2"/>
      <c r="L7" s="136" t="s">
        <v>375</v>
      </c>
      <c r="M7" s="137"/>
      <c r="N7" s="138"/>
      <c r="O7" s="119" t="e">
        <f>SUM(O3:O6)</f>
        <v>#DIV/0!</v>
      </c>
      <c r="P7" s="119" t="e">
        <f>O7*1.2</f>
        <v>#DIV/0!</v>
      </c>
    </row>
    <row r="8" spans="1:14" ht="15.75">
      <c r="A8" s="111"/>
      <c r="B8" s="2" t="s">
        <v>376</v>
      </c>
      <c r="C8" s="112"/>
      <c r="D8" s="113"/>
      <c r="E8" s="113"/>
      <c r="F8" s="113"/>
      <c r="G8" s="113"/>
      <c r="H8" s="114"/>
      <c r="I8" s="113"/>
      <c r="J8" s="3"/>
      <c r="K8" s="3"/>
      <c r="L8" s="3"/>
      <c r="M8" s="3"/>
      <c r="N8" s="3"/>
    </row>
    <row r="9" spans="1:14" ht="15">
      <c r="A9" s="20"/>
      <c r="B9" s="6"/>
      <c r="C9" s="20"/>
      <c r="D9" s="20"/>
      <c r="E9" s="6"/>
      <c r="F9" s="6"/>
      <c r="G9" s="6"/>
      <c r="H9" s="6"/>
      <c r="I9" s="6"/>
      <c r="J9" s="6"/>
      <c r="K9" s="6"/>
      <c r="L9" s="6"/>
      <c r="M9" s="6"/>
      <c r="N9" s="6"/>
    </row>
  </sheetData>
  <sheetProtection/>
  <mergeCells count="2">
    <mergeCell ref="B1:C1"/>
    <mergeCell ref="L7:N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7.00390625" style="5" bestFit="1" customWidth="1"/>
    <col min="2" max="2" width="43.8515625" style="5" customWidth="1"/>
    <col min="3" max="3" width="3.8515625" style="5" bestFit="1" customWidth="1"/>
    <col min="4" max="4" width="5.00390625" style="13" bestFit="1" customWidth="1"/>
    <col min="5" max="9" width="3.8515625" style="5" bestFit="1" customWidth="1"/>
    <col min="10" max="10" width="6.8515625" style="5" bestFit="1" customWidth="1"/>
    <col min="11" max="12" width="9.140625" style="5" customWidth="1"/>
    <col min="13" max="14" width="6.28125" style="5" bestFit="1" customWidth="1"/>
    <col min="15" max="16384" width="9.140625" style="5" customWidth="1"/>
  </cols>
  <sheetData>
    <row r="1" spans="1:3" ht="28.5">
      <c r="A1" s="12" t="s">
        <v>58</v>
      </c>
      <c r="B1" s="12" t="s">
        <v>268</v>
      </c>
      <c r="C1" s="12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30">
      <c r="A3" s="28">
        <v>1</v>
      </c>
      <c r="B3" s="35" t="s">
        <v>95</v>
      </c>
      <c r="C3" s="28" t="s">
        <v>28</v>
      </c>
      <c r="D3" s="28">
        <v>3000</v>
      </c>
      <c r="E3" s="35"/>
      <c r="F3" s="35"/>
      <c r="G3" s="35"/>
      <c r="H3" s="35"/>
      <c r="I3" s="35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30">
      <c r="A4" s="28">
        <v>2</v>
      </c>
      <c r="B4" s="35" t="s">
        <v>96</v>
      </c>
      <c r="C4" s="28" t="s">
        <v>28</v>
      </c>
      <c r="D4" s="28">
        <v>3000</v>
      </c>
      <c r="E4" s="35"/>
      <c r="F4" s="35"/>
      <c r="G4" s="35"/>
      <c r="H4" s="35"/>
      <c r="I4" s="35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>O4*1.2</f>
        <v>#DIV/0!</v>
      </c>
    </row>
    <row r="5" spans="1:16" ht="15.75">
      <c r="A5" s="2"/>
      <c r="B5" s="2"/>
      <c r="C5" s="2"/>
      <c r="D5" s="110"/>
      <c r="E5" s="110"/>
      <c r="F5" s="110"/>
      <c r="G5" s="110"/>
      <c r="H5" s="2"/>
      <c r="I5" s="110"/>
      <c r="J5" s="2"/>
      <c r="K5" s="2"/>
      <c r="L5" s="136" t="s">
        <v>375</v>
      </c>
      <c r="M5" s="137"/>
      <c r="N5" s="138"/>
      <c r="O5" s="119" t="e">
        <f>SUM(O3:O4)</f>
        <v>#DIV/0!</v>
      </c>
      <c r="P5" s="119" t="e">
        <f>O5*1.2</f>
        <v>#DIV/0!</v>
      </c>
    </row>
    <row r="6" spans="1:14" ht="31.5">
      <c r="A6" s="111"/>
      <c r="B6" s="2" t="s">
        <v>376</v>
      </c>
      <c r="C6" s="112"/>
      <c r="D6" s="113"/>
      <c r="E6" s="113"/>
      <c r="F6" s="113"/>
      <c r="G6" s="113"/>
      <c r="H6" s="114"/>
      <c r="I6" s="113"/>
      <c r="J6" s="3"/>
      <c r="K6" s="3"/>
      <c r="L6" s="3"/>
      <c r="M6" s="3"/>
      <c r="N6" s="3"/>
    </row>
    <row r="7" spans="1:14" ht="15">
      <c r="A7" s="20"/>
      <c r="B7" s="6"/>
      <c r="C7" s="20"/>
      <c r="D7" s="20"/>
      <c r="E7" s="6"/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">
    <mergeCell ref="L5:N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H8"/>
  <sheetViews>
    <sheetView zoomScalePageLayoutView="0" workbookViewId="0" topLeftCell="A1">
      <selection activeCell="D3" sqref="D3:D5"/>
    </sheetView>
  </sheetViews>
  <sheetFormatPr defaultColWidth="9.140625" defaultRowHeight="12.75"/>
  <cols>
    <col min="1" max="1" width="7.8515625" style="38" bestFit="1" customWidth="1"/>
    <col min="2" max="2" width="51.421875" style="38" customWidth="1"/>
    <col min="3" max="3" width="3.8515625" style="38" bestFit="1" customWidth="1"/>
    <col min="4" max="4" width="6.00390625" style="39" bestFit="1" customWidth="1"/>
    <col min="5" max="9" width="3.8515625" style="38" bestFit="1" customWidth="1"/>
    <col min="10" max="11" width="6.8515625" style="38" bestFit="1" customWidth="1"/>
    <col min="12" max="12" width="8.421875" style="38" bestFit="1" customWidth="1"/>
    <col min="13" max="13" width="6.28125" style="38" bestFit="1" customWidth="1"/>
    <col min="14" max="16384" width="9.140625" style="38" customWidth="1"/>
  </cols>
  <sheetData>
    <row r="1" spans="1:3" ht="28.5">
      <c r="A1" s="41" t="s">
        <v>159</v>
      </c>
      <c r="B1" s="80" t="s">
        <v>249</v>
      </c>
      <c r="C1" s="80"/>
    </row>
    <row r="2" spans="1:242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</row>
    <row r="3" spans="1:16" ht="45">
      <c r="A3" s="22">
        <v>1</v>
      </c>
      <c r="B3" s="81" t="s">
        <v>297</v>
      </c>
      <c r="C3" s="28" t="s">
        <v>28</v>
      </c>
      <c r="D3" s="28">
        <v>4000</v>
      </c>
      <c r="E3" s="35"/>
      <c r="F3" s="35"/>
      <c r="G3" s="35"/>
      <c r="H3" s="35"/>
      <c r="I3" s="35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75">
      <c r="A4" s="22">
        <v>2</v>
      </c>
      <c r="B4" s="81" t="s">
        <v>298</v>
      </c>
      <c r="C4" s="28" t="s">
        <v>28</v>
      </c>
      <c r="D4" s="28">
        <v>20000</v>
      </c>
      <c r="E4" s="35"/>
      <c r="F4" s="35"/>
      <c r="G4" s="35"/>
      <c r="H4" s="35"/>
      <c r="I4" s="35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>O4*1.2</f>
        <v>#DIV/0!</v>
      </c>
    </row>
    <row r="5" spans="1:16" ht="60">
      <c r="A5" s="22">
        <v>3</v>
      </c>
      <c r="B5" s="81" t="s">
        <v>299</v>
      </c>
      <c r="C5" s="28" t="s">
        <v>28</v>
      </c>
      <c r="D5" s="28">
        <v>4000</v>
      </c>
      <c r="E5" s="35"/>
      <c r="F5" s="35"/>
      <c r="G5" s="35"/>
      <c r="H5" s="35"/>
      <c r="I5" s="35"/>
      <c r="J5" s="115"/>
      <c r="K5" s="116">
        <f>J5*1.2</f>
        <v>0</v>
      </c>
      <c r="L5" s="117" t="e">
        <f>D5/I5</f>
        <v>#DIV/0!</v>
      </c>
      <c r="M5" s="118">
        <f>J5*I5</f>
        <v>0</v>
      </c>
      <c r="N5" s="118">
        <f>M5*1.2</f>
        <v>0</v>
      </c>
      <c r="O5" s="118" t="e">
        <f>L5*M5</f>
        <v>#DIV/0!</v>
      </c>
      <c r="P5" s="118" t="e">
        <f>O5*1.2</f>
        <v>#DIV/0!</v>
      </c>
    </row>
    <row r="6" spans="1:16" ht="15.75">
      <c r="A6" s="2"/>
      <c r="B6" s="2"/>
      <c r="C6" s="2"/>
      <c r="D6" s="110"/>
      <c r="E6" s="110"/>
      <c r="F6" s="110"/>
      <c r="G6" s="110"/>
      <c r="H6" s="2"/>
      <c r="I6" s="110"/>
      <c r="J6" s="2"/>
      <c r="K6" s="2"/>
      <c r="L6" s="136" t="s">
        <v>375</v>
      </c>
      <c r="M6" s="137"/>
      <c r="N6" s="138"/>
      <c r="O6" s="119" t="e">
        <f>SUM(O3:O5)</f>
        <v>#DIV/0!</v>
      </c>
      <c r="P6" s="119" t="e">
        <f>O6*1.2</f>
        <v>#DIV/0!</v>
      </c>
    </row>
    <row r="7" spans="1:14" ht="15.75">
      <c r="A7" s="111"/>
      <c r="B7" s="2" t="s">
        <v>376</v>
      </c>
      <c r="C7" s="112"/>
      <c r="D7" s="113"/>
      <c r="E7" s="113"/>
      <c r="F7" s="113"/>
      <c r="G7" s="113"/>
      <c r="H7" s="114"/>
      <c r="I7" s="113"/>
      <c r="J7" s="3"/>
      <c r="K7" s="3"/>
      <c r="L7" s="3"/>
      <c r="M7" s="3"/>
      <c r="N7" s="3"/>
    </row>
    <row r="8" spans="1:14" ht="15">
      <c r="A8" s="20"/>
      <c r="B8" s="6"/>
      <c r="C8" s="20"/>
      <c r="D8" s="20"/>
      <c r="E8" s="6"/>
      <c r="F8" s="6"/>
      <c r="G8" s="6"/>
      <c r="H8" s="6"/>
      <c r="I8" s="6"/>
      <c r="J8" s="6"/>
      <c r="K8" s="6"/>
      <c r="L8" s="6"/>
      <c r="M8" s="6"/>
      <c r="N8" s="6"/>
    </row>
  </sheetData>
  <sheetProtection/>
  <mergeCells count="1">
    <mergeCell ref="L6:N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D3" sqref="D3:D19"/>
    </sheetView>
  </sheetViews>
  <sheetFormatPr defaultColWidth="9.140625" defaultRowHeight="12.75"/>
  <cols>
    <col min="1" max="1" width="6.140625" style="82" bestFit="1" customWidth="1"/>
    <col min="2" max="2" width="44.140625" style="83" customWidth="1"/>
    <col min="3" max="3" width="3.8515625" style="11" bestFit="1" customWidth="1"/>
    <col min="4" max="4" width="7.00390625" style="11" bestFit="1" customWidth="1"/>
    <col min="5" max="9" width="3.8515625" style="25" bestFit="1" customWidth="1"/>
    <col min="10" max="11" width="6.8515625" style="25" bestFit="1" customWidth="1"/>
    <col min="12" max="16384" width="9.140625" style="25" customWidth="1"/>
  </cols>
  <sheetData>
    <row r="1" spans="1:3" ht="15">
      <c r="A1" s="75" t="s">
        <v>160</v>
      </c>
      <c r="B1" s="141" t="s">
        <v>155</v>
      </c>
      <c r="C1" s="141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15.75">
      <c r="A3" s="76">
        <v>1</v>
      </c>
      <c r="B3" s="32" t="s">
        <v>147</v>
      </c>
      <c r="C3" s="14" t="s">
        <v>28</v>
      </c>
      <c r="D3" s="22">
        <v>200</v>
      </c>
      <c r="E3" s="30"/>
      <c r="F3" s="30"/>
      <c r="G3" s="30"/>
      <c r="H3" s="30"/>
      <c r="I3" s="30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s="33" customFormat="1" ht="15.75">
      <c r="A4" s="76">
        <v>2</v>
      </c>
      <c r="B4" s="32" t="s">
        <v>112</v>
      </c>
      <c r="C4" s="14" t="s">
        <v>28</v>
      </c>
      <c r="D4" s="22">
        <v>300</v>
      </c>
      <c r="E4" s="63"/>
      <c r="F4" s="63"/>
      <c r="G4" s="63"/>
      <c r="H4" s="63"/>
      <c r="I4" s="63"/>
      <c r="J4" s="115"/>
      <c r="K4" s="116">
        <f aca="true" t="shared" si="0" ref="K4:K19">J4*1.2</f>
        <v>0</v>
      </c>
      <c r="L4" s="117" t="e">
        <f aca="true" t="shared" si="1" ref="L4:L19">D4/I4</f>
        <v>#DIV/0!</v>
      </c>
      <c r="M4" s="118">
        <f aca="true" t="shared" si="2" ref="M4:M19">J4*I4</f>
        <v>0</v>
      </c>
      <c r="N4" s="118">
        <f aca="true" t="shared" si="3" ref="N4:N19">M4*1.2</f>
        <v>0</v>
      </c>
      <c r="O4" s="118" t="e">
        <f aca="true" t="shared" si="4" ref="O4:O19">L4*M4</f>
        <v>#DIV/0!</v>
      </c>
      <c r="P4" s="118" t="e">
        <f aca="true" t="shared" si="5" ref="P4:P19">O4*1.2</f>
        <v>#DIV/0!</v>
      </c>
    </row>
    <row r="5" spans="1:16" ht="15.75">
      <c r="A5" s="76">
        <v>3</v>
      </c>
      <c r="B5" s="32" t="s">
        <v>187</v>
      </c>
      <c r="C5" s="14" t="s">
        <v>28</v>
      </c>
      <c r="D5" s="22">
        <v>600</v>
      </c>
      <c r="E5" s="30"/>
      <c r="F5" s="30"/>
      <c r="G5" s="30"/>
      <c r="H5" s="30"/>
      <c r="I5" s="30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s="33" customFormat="1" ht="15.75">
      <c r="A6" s="76">
        <v>4</v>
      </c>
      <c r="B6" s="81" t="s">
        <v>110</v>
      </c>
      <c r="C6" s="14" t="s">
        <v>28</v>
      </c>
      <c r="D6" s="22">
        <v>6000</v>
      </c>
      <c r="E6" s="63"/>
      <c r="F6" s="63"/>
      <c r="G6" s="63"/>
      <c r="H6" s="63"/>
      <c r="I6" s="63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ht="15.75">
      <c r="A7" s="76">
        <v>5</v>
      </c>
      <c r="B7" s="66" t="s">
        <v>108</v>
      </c>
      <c r="C7" s="14" t="s">
        <v>28</v>
      </c>
      <c r="D7" s="22">
        <v>6000</v>
      </c>
      <c r="E7" s="30"/>
      <c r="F7" s="30"/>
      <c r="G7" s="30"/>
      <c r="H7" s="30"/>
      <c r="I7" s="30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ht="15.75">
      <c r="A8" s="76">
        <v>6</v>
      </c>
      <c r="B8" s="81" t="s">
        <v>113</v>
      </c>
      <c r="C8" s="14" t="s">
        <v>28</v>
      </c>
      <c r="D8" s="22">
        <v>500</v>
      </c>
      <c r="E8" s="30"/>
      <c r="F8" s="30"/>
      <c r="G8" s="30"/>
      <c r="H8" s="30"/>
      <c r="I8" s="30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ht="15.75">
      <c r="A9" s="76">
        <v>7</v>
      </c>
      <c r="B9" s="66" t="s">
        <v>107</v>
      </c>
      <c r="C9" s="14" t="s">
        <v>28</v>
      </c>
      <c r="D9" s="22">
        <v>5000</v>
      </c>
      <c r="E9" s="30"/>
      <c r="F9" s="30"/>
      <c r="G9" s="30"/>
      <c r="H9" s="30"/>
      <c r="I9" s="30"/>
      <c r="J9" s="115"/>
      <c r="K9" s="116">
        <f t="shared" si="0"/>
        <v>0</v>
      </c>
      <c r="L9" s="117" t="e">
        <f t="shared" si="1"/>
        <v>#DIV/0!</v>
      </c>
      <c r="M9" s="118">
        <f t="shared" si="2"/>
        <v>0</v>
      </c>
      <c r="N9" s="118">
        <f t="shared" si="3"/>
        <v>0</v>
      </c>
      <c r="O9" s="118" t="e">
        <f t="shared" si="4"/>
        <v>#DIV/0!</v>
      </c>
      <c r="P9" s="118" t="e">
        <f t="shared" si="5"/>
        <v>#DIV/0!</v>
      </c>
    </row>
    <row r="10" spans="1:16" ht="30">
      <c r="A10" s="76">
        <v>8</v>
      </c>
      <c r="B10" s="30" t="s">
        <v>146</v>
      </c>
      <c r="C10" s="14" t="s">
        <v>28</v>
      </c>
      <c r="D10" s="22">
        <v>100</v>
      </c>
      <c r="E10" s="30"/>
      <c r="F10" s="30"/>
      <c r="G10" s="30"/>
      <c r="H10" s="30"/>
      <c r="I10" s="30"/>
      <c r="J10" s="115"/>
      <c r="K10" s="116">
        <f t="shared" si="0"/>
        <v>0</v>
      </c>
      <c r="L10" s="117" t="e">
        <f t="shared" si="1"/>
        <v>#DIV/0!</v>
      </c>
      <c r="M10" s="118">
        <f t="shared" si="2"/>
        <v>0</v>
      </c>
      <c r="N10" s="118">
        <f t="shared" si="3"/>
        <v>0</v>
      </c>
      <c r="O10" s="118" t="e">
        <f t="shared" si="4"/>
        <v>#DIV/0!</v>
      </c>
      <c r="P10" s="118" t="e">
        <f t="shared" si="5"/>
        <v>#DIV/0!</v>
      </c>
    </row>
    <row r="11" spans="1:16" ht="15.75">
      <c r="A11" s="76">
        <v>9</v>
      </c>
      <c r="B11" s="32" t="s">
        <v>148</v>
      </c>
      <c r="C11" s="14" t="s">
        <v>28</v>
      </c>
      <c r="D11" s="22">
        <v>30000</v>
      </c>
      <c r="E11" s="30"/>
      <c r="F11" s="30"/>
      <c r="G11" s="30"/>
      <c r="H11" s="30"/>
      <c r="I11" s="30"/>
      <c r="J11" s="115"/>
      <c r="K11" s="116">
        <f t="shared" si="0"/>
        <v>0</v>
      </c>
      <c r="L11" s="117" t="e">
        <f t="shared" si="1"/>
        <v>#DIV/0!</v>
      </c>
      <c r="M11" s="118">
        <f t="shared" si="2"/>
        <v>0</v>
      </c>
      <c r="N11" s="118">
        <f t="shared" si="3"/>
        <v>0</v>
      </c>
      <c r="O11" s="118" t="e">
        <f t="shared" si="4"/>
        <v>#DIV/0!</v>
      </c>
      <c r="P11" s="118" t="e">
        <f t="shared" si="5"/>
        <v>#DIV/0!</v>
      </c>
    </row>
    <row r="12" spans="1:16" s="33" customFormat="1" ht="15.75">
      <c r="A12" s="76">
        <v>10</v>
      </c>
      <c r="B12" s="81" t="s">
        <v>111</v>
      </c>
      <c r="C12" s="14" t="s">
        <v>28</v>
      </c>
      <c r="D12" s="22">
        <v>30000</v>
      </c>
      <c r="E12" s="63"/>
      <c r="F12" s="63"/>
      <c r="G12" s="63"/>
      <c r="H12" s="63"/>
      <c r="I12" s="63"/>
      <c r="J12" s="115"/>
      <c r="K12" s="116">
        <f t="shared" si="0"/>
        <v>0</v>
      </c>
      <c r="L12" s="117" t="e">
        <f t="shared" si="1"/>
        <v>#DIV/0!</v>
      </c>
      <c r="M12" s="118">
        <f t="shared" si="2"/>
        <v>0</v>
      </c>
      <c r="N12" s="118">
        <f t="shared" si="3"/>
        <v>0</v>
      </c>
      <c r="O12" s="118" t="e">
        <f t="shared" si="4"/>
        <v>#DIV/0!</v>
      </c>
      <c r="P12" s="118" t="e">
        <f t="shared" si="5"/>
        <v>#DIV/0!</v>
      </c>
    </row>
    <row r="13" spans="1:16" ht="15.75">
      <c r="A13" s="76">
        <v>11</v>
      </c>
      <c r="B13" s="30" t="s">
        <v>188</v>
      </c>
      <c r="C13" s="14" t="s">
        <v>28</v>
      </c>
      <c r="D13" s="22">
        <v>500000</v>
      </c>
      <c r="E13" s="30"/>
      <c r="F13" s="30"/>
      <c r="G13" s="30"/>
      <c r="H13" s="30"/>
      <c r="I13" s="30"/>
      <c r="J13" s="115"/>
      <c r="K13" s="116">
        <f t="shared" si="0"/>
        <v>0</v>
      </c>
      <c r="L13" s="117" t="e">
        <f t="shared" si="1"/>
        <v>#DIV/0!</v>
      </c>
      <c r="M13" s="118">
        <f t="shared" si="2"/>
        <v>0</v>
      </c>
      <c r="N13" s="118">
        <f t="shared" si="3"/>
        <v>0</v>
      </c>
      <c r="O13" s="118" t="e">
        <f t="shared" si="4"/>
        <v>#DIV/0!</v>
      </c>
      <c r="P13" s="118" t="e">
        <f t="shared" si="5"/>
        <v>#DIV/0!</v>
      </c>
    </row>
    <row r="14" spans="1:16" ht="15.75">
      <c r="A14" s="76">
        <v>12</v>
      </c>
      <c r="B14" s="30" t="s">
        <v>173</v>
      </c>
      <c r="C14" s="14" t="s">
        <v>28</v>
      </c>
      <c r="D14" s="22">
        <v>100</v>
      </c>
      <c r="E14" s="30"/>
      <c r="F14" s="30"/>
      <c r="G14" s="30"/>
      <c r="H14" s="30"/>
      <c r="I14" s="30"/>
      <c r="J14" s="115"/>
      <c r="K14" s="116">
        <f t="shared" si="0"/>
        <v>0</v>
      </c>
      <c r="L14" s="117" t="e">
        <f t="shared" si="1"/>
        <v>#DIV/0!</v>
      </c>
      <c r="M14" s="118">
        <f t="shared" si="2"/>
        <v>0</v>
      </c>
      <c r="N14" s="118">
        <f t="shared" si="3"/>
        <v>0</v>
      </c>
      <c r="O14" s="118" t="e">
        <f t="shared" si="4"/>
        <v>#DIV/0!</v>
      </c>
      <c r="P14" s="118" t="e">
        <f t="shared" si="5"/>
        <v>#DIV/0!</v>
      </c>
    </row>
    <row r="15" spans="1:16" ht="15.75">
      <c r="A15" s="76">
        <v>13</v>
      </c>
      <c r="B15" s="30" t="s">
        <v>174</v>
      </c>
      <c r="C15" s="14" t="s">
        <v>103</v>
      </c>
      <c r="D15" s="22">
        <v>100</v>
      </c>
      <c r="E15" s="30"/>
      <c r="F15" s="30"/>
      <c r="G15" s="30"/>
      <c r="H15" s="30"/>
      <c r="I15" s="30"/>
      <c r="J15" s="115"/>
      <c r="K15" s="116">
        <f t="shared" si="0"/>
        <v>0</v>
      </c>
      <c r="L15" s="117" t="e">
        <f t="shared" si="1"/>
        <v>#DIV/0!</v>
      </c>
      <c r="M15" s="118">
        <f t="shared" si="2"/>
        <v>0</v>
      </c>
      <c r="N15" s="118">
        <f t="shared" si="3"/>
        <v>0</v>
      </c>
      <c r="O15" s="118" t="e">
        <f t="shared" si="4"/>
        <v>#DIV/0!</v>
      </c>
      <c r="P15" s="118" t="e">
        <f t="shared" si="5"/>
        <v>#DIV/0!</v>
      </c>
    </row>
    <row r="16" spans="1:16" ht="15.75">
      <c r="A16" s="76">
        <v>14</v>
      </c>
      <c r="B16" s="30" t="s">
        <v>106</v>
      </c>
      <c r="C16" s="14" t="s">
        <v>28</v>
      </c>
      <c r="D16" s="22">
        <v>10000</v>
      </c>
      <c r="E16" s="30"/>
      <c r="F16" s="30"/>
      <c r="G16" s="30"/>
      <c r="H16" s="30"/>
      <c r="I16" s="30"/>
      <c r="J16" s="115"/>
      <c r="K16" s="116">
        <f t="shared" si="0"/>
        <v>0</v>
      </c>
      <c r="L16" s="117" t="e">
        <f t="shared" si="1"/>
        <v>#DIV/0!</v>
      </c>
      <c r="M16" s="118">
        <f t="shared" si="2"/>
        <v>0</v>
      </c>
      <c r="N16" s="118">
        <f t="shared" si="3"/>
        <v>0</v>
      </c>
      <c r="O16" s="118" t="e">
        <f t="shared" si="4"/>
        <v>#DIV/0!</v>
      </c>
      <c r="P16" s="118" t="e">
        <f t="shared" si="5"/>
        <v>#DIV/0!</v>
      </c>
    </row>
    <row r="17" spans="1:16" ht="15.75">
      <c r="A17" s="22">
        <v>15</v>
      </c>
      <c r="B17" s="30" t="s">
        <v>142</v>
      </c>
      <c r="C17" s="14" t="s">
        <v>28</v>
      </c>
      <c r="D17" s="22">
        <v>300</v>
      </c>
      <c r="E17" s="30"/>
      <c r="F17" s="30"/>
      <c r="G17" s="30"/>
      <c r="H17" s="30"/>
      <c r="I17" s="30"/>
      <c r="J17" s="115"/>
      <c r="K17" s="116">
        <f t="shared" si="0"/>
        <v>0</v>
      </c>
      <c r="L17" s="117" t="e">
        <f t="shared" si="1"/>
        <v>#DIV/0!</v>
      </c>
      <c r="M17" s="118">
        <f t="shared" si="2"/>
        <v>0</v>
      </c>
      <c r="N17" s="118">
        <f t="shared" si="3"/>
        <v>0</v>
      </c>
      <c r="O17" s="118" t="e">
        <f t="shared" si="4"/>
        <v>#DIV/0!</v>
      </c>
      <c r="P17" s="118" t="e">
        <f t="shared" si="5"/>
        <v>#DIV/0!</v>
      </c>
    </row>
    <row r="18" spans="1:16" s="33" customFormat="1" ht="15.75">
      <c r="A18" s="22">
        <v>16</v>
      </c>
      <c r="B18" s="63" t="s">
        <v>104</v>
      </c>
      <c r="C18" s="14" t="s">
        <v>28</v>
      </c>
      <c r="D18" s="22">
        <v>300</v>
      </c>
      <c r="E18" s="63"/>
      <c r="F18" s="63"/>
      <c r="G18" s="63"/>
      <c r="H18" s="63"/>
      <c r="I18" s="63"/>
      <c r="J18" s="115"/>
      <c r="K18" s="116">
        <f t="shared" si="0"/>
        <v>0</v>
      </c>
      <c r="L18" s="117" t="e">
        <f t="shared" si="1"/>
        <v>#DIV/0!</v>
      </c>
      <c r="M18" s="118">
        <f t="shared" si="2"/>
        <v>0</v>
      </c>
      <c r="N18" s="118">
        <f t="shared" si="3"/>
        <v>0</v>
      </c>
      <c r="O18" s="118" t="e">
        <f t="shared" si="4"/>
        <v>#DIV/0!</v>
      </c>
      <c r="P18" s="118" t="e">
        <f t="shared" si="5"/>
        <v>#DIV/0!</v>
      </c>
    </row>
    <row r="19" spans="1:16" s="5" customFormat="1" ht="15.75">
      <c r="A19" s="22">
        <v>17</v>
      </c>
      <c r="B19" s="30" t="s">
        <v>224</v>
      </c>
      <c r="C19" s="22" t="s">
        <v>103</v>
      </c>
      <c r="D19" s="28">
        <v>400</v>
      </c>
      <c r="E19" s="35"/>
      <c r="F19" s="35"/>
      <c r="G19" s="35"/>
      <c r="H19" s="35"/>
      <c r="I19" s="35"/>
      <c r="J19" s="115"/>
      <c r="K19" s="116">
        <f t="shared" si="0"/>
        <v>0</v>
      </c>
      <c r="L19" s="117" t="e">
        <f t="shared" si="1"/>
        <v>#DIV/0!</v>
      </c>
      <c r="M19" s="118">
        <f t="shared" si="2"/>
        <v>0</v>
      </c>
      <c r="N19" s="118">
        <f t="shared" si="3"/>
        <v>0</v>
      </c>
      <c r="O19" s="118" t="e">
        <f t="shared" si="4"/>
        <v>#DIV/0!</v>
      </c>
      <c r="P19" s="118" t="e">
        <f t="shared" si="5"/>
        <v>#DIV/0!</v>
      </c>
    </row>
    <row r="20" spans="1:16" ht="15.75">
      <c r="A20" s="2"/>
      <c r="B20" s="2"/>
      <c r="C20" s="2"/>
      <c r="D20" s="110"/>
      <c r="E20" s="110"/>
      <c r="F20" s="110"/>
      <c r="G20" s="110"/>
      <c r="H20" s="2"/>
      <c r="I20" s="110"/>
      <c r="J20" s="2"/>
      <c r="K20" s="2"/>
      <c r="L20" s="136" t="s">
        <v>375</v>
      </c>
      <c r="M20" s="137"/>
      <c r="N20" s="138"/>
      <c r="O20" s="119" t="e">
        <f>SUM(O3:O19)</f>
        <v>#DIV/0!</v>
      </c>
      <c r="P20" s="119" t="e">
        <f>O20*1.2</f>
        <v>#DIV/0!</v>
      </c>
    </row>
    <row r="21" spans="1:14" ht="31.5">
      <c r="A21" s="111"/>
      <c r="B21" s="2" t="s">
        <v>376</v>
      </c>
      <c r="C21" s="112"/>
      <c r="D21" s="113"/>
      <c r="E21" s="113"/>
      <c r="F21" s="113"/>
      <c r="G21" s="113"/>
      <c r="H21" s="114"/>
      <c r="I21" s="113"/>
      <c r="J21" s="3"/>
      <c r="K21" s="3"/>
      <c r="L21" s="3"/>
      <c r="M21" s="3"/>
      <c r="N21" s="3"/>
    </row>
    <row r="22" spans="1:14" ht="15">
      <c r="A22" s="20"/>
      <c r="B22" s="6"/>
      <c r="C22" s="20"/>
      <c r="D22" s="20"/>
      <c r="E22" s="6"/>
      <c r="F22" s="6"/>
      <c r="G22" s="6"/>
      <c r="H22" s="6"/>
      <c r="I22" s="6"/>
      <c r="J22" s="6"/>
      <c r="K22" s="6"/>
      <c r="L22" s="6"/>
      <c r="M22" s="6"/>
      <c r="N22" s="6"/>
    </row>
  </sheetData>
  <sheetProtection/>
  <mergeCells count="2">
    <mergeCell ref="B1:C1"/>
    <mergeCell ref="L20:N20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D3" sqref="D3:D10"/>
    </sheetView>
  </sheetViews>
  <sheetFormatPr defaultColWidth="9.140625" defaultRowHeight="12.75"/>
  <cols>
    <col min="1" max="1" width="5.7109375" style="5" customWidth="1"/>
    <col min="2" max="2" width="36.28125" style="5" customWidth="1"/>
    <col min="3" max="3" width="6.00390625" style="5" customWidth="1"/>
    <col min="4" max="4" width="9.28125" style="13" customWidth="1"/>
    <col min="5" max="5" width="4.7109375" style="5" customWidth="1"/>
    <col min="6" max="6" width="4.421875" style="5" customWidth="1"/>
    <col min="7" max="7" width="4.7109375" style="5" customWidth="1"/>
    <col min="8" max="8" width="4.140625" style="5" customWidth="1"/>
    <col min="9" max="9" width="4.421875" style="5" customWidth="1"/>
    <col min="10" max="10" width="7.421875" style="5" customWidth="1"/>
    <col min="11" max="11" width="8.00390625" style="5" customWidth="1"/>
    <col min="12" max="16384" width="9.140625" style="5" customWidth="1"/>
  </cols>
  <sheetData>
    <row r="1" spans="1:3" ht="28.5">
      <c r="A1" s="4" t="s">
        <v>138</v>
      </c>
      <c r="B1" s="12" t="s">
        <v>279</v>
      </c>
      <c r="C1" s="12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s="6" customFormat="1" ht="15.75">
      <c r="A3" s="16">
        <v>1</v>
      </c>
      <c r="B3" s="19" t="s">
        <v>328</v>
      </c>
      <c r="C3" s="16" t="s">
        <v>28</v>
      </c>
      <c r="D3" s="132">
        <v>50000</v>
      </c>
      <c r="E3" s="19"/>
      <c r="F3" s="19"/>
      <c r="G3" s="19"/>
      <c r="H3" s="19"/>
      <c r="I3" s="19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s="6" customFormat="1" ht="15.75">
      <c r="A4" s="16">
        <v>2</v>
      </c>
      <c r="B4" s="19" t="s">
        <v>329</v>
      </c>
      <c r="C4" s="16" t="s">
        <v>28</v>
      </c>
      <c r="D4" s="132">
        <v>30000</v>
      </c>
      <c r="E4" s="19"/>
      <c r="F4" s="19"/>
      <c r="G4" s="19"/>
      <c r="H4" s="19"/>
      <c r="I4" s="19"/>
      <c r="J4" s="115"/>
      <c r="K4" s="116">
        <f aca="true" t="shared" si="0" ref="K4:K10">J4*1.2</f>
        <v>0</v>
      </c>
      <c r="L4" s="117" t="e">
        <f aca="true" t="shared" si="1" ref="L4:L10">D4/I4</f>
        <v>#DIV/0!</v>
      </c>
      <c r="M4" s="118">
        <f aca="true" t="shared" si="2" ref="M4:M10">J4*I4</f>
        <v>0</v>
      </c>
      <c r="N4" s="118">
        <f aca="true" t="shared" si="3" ref="N4:N10">M4*1.2</f>
        <v>0</v>
      </c>
      <c r="O4" s="118" t="e">
        <f aca="true" t="shared" si="4" ref="O4:O10">L4*M4</f>
        <v>#DIV/0!</v>
      </c>
      <c r="P4" s="118" t="e">
        <f aca="true" t="shared" si="5" ref="P4:P10">O4*1.2</f>
        <v>#DIV/0!</v>
      </c>
    </row>
    <row r="5" spans="1:16" s="6" customFormat="1" ht="15.75">
      <c r="A5" s="16">
        <v>3</v>
      </c>
      <c r="B5" s="19" t="s">
        <v>330</v>
      </c>
      <c r="C5" s="16" t="s">
        <v>28</v>
      </c>
      <c r="D5" s="132">
        <v>40000</v>
      </c>
      <c r="E5" s="19"/>
      <c r="F5" s="19"/>
      <c r="G5" s="19"/>
      <c r="H5" s="19"/>
      <c r="I5" s="19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s="6" customFormat="1" ht="15.75">
      <c r="A6" s="16">
        <v>4</v>
      </c>
      <c r="B6" s="19" t="s">
        <v>331</v>
      </c>
      <c r="C6" s="16" t="s">
        <v>28</v>
      </c>
      <c r="D6" s="132">
        <v>40000</v>
      </c>
      <c r="E6" s="19"/>
      <c r="F6" s="19"/>
      <c r="G6" s="19"/>
      <c r="H6" s="19"/>
      <c r="I6" s="19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s="6" customFormat="1" ht="15.75">
      <c r="A7" s="16">
        <v>5</v>
      </c>
      <c r="B7" s="19" t="s">
        <v>332</v>
      </c>
      <c r="C7" s="16" t="s">
        <v>28</v>
      </c>
      <c r="D7" s="132">
        <v>20000</v>
      </c>
      <c r="E7" s="19"/>
      <c r="F7" s="19"/>
      <c r="G7" s="19"/>
      <c r="H7" s="19"/>
      <c r="I7" s="19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s="6" customFormat="1" ht="15.75">
      <c r="A8" s="16">
        <v>6</v>
      </c>
      <c r="B8" s="19" t="s">
        <v>333</v>
      </c>
      <c r="C8" s="16" t="s">
        <v>28</v>
      </c>
      <c r="D8" s="132">
        <v>240000</v>
      </c>
      <c r="E8" s="19"/>
      <c r="F8" s="19"/>
      <c r="G8" s="19"/>
      <c r="H8" s="19"/>
      <c r="I8" s="19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s="6" customFormat="1" ht="15.75">
      <c r="A9" s="16">
        <v>7</v>
      </c>
      <c r="B9" s="19" t="s">
        <v>334</v>
      </c>
      <c r="C9" s="16" t="s">
        <v>28</v>
      </c>
      <c r="D9" s="132">
        <v>20000</v>
      </c>
      <c r="E9" s="19"/>
      <c r="F9" s="19"/>
      <c r="G9" s="19"/>
      <c r="H9" s="19"/>
      <c r="I9" s="19"/>
      <c r="J9" s="115"/>
      <c r="K9" s="116">
        <f t="shared" si="0"/>
        <v>0</v>
      </c>
      <c r="L9" s="117" t="e">
        <f t="shared" si="1"/>
        <v>#DIV/0!</v>
      </c>
      <c r="M9" s="118">
        <f t="shared" si="2"/>
        <v>0</v>
      </c>
      <c r="N9" s="118">
        <f t="shared" si="3"/>
        <v>0</v>
      </c>
      <c r="O9" s="118" t="e">
        <f t="shared" si="4"/>
        <v>#DIV/0!</v>
      </c>
      <c r="P9" s="118" t="e">
        <f t="shared" si="5"/>
        <v>#DIV/0!</v>
      </c>
    </row>
    <row r="10" spans="1:16" s="6" customFormat="1" ht="15.75">
      <c r="A10" s="16">
        <v>8</v>
      </c>
      <c r="B10" s="19" t="s">
        <v>335</v>
      </c>
      <c r="C10" s="16" t="s">
        <v>28</v>
      </c>
      <c r="D10" s="132">
        <v>200000</v>
      </c>
      <c r="E10" s="19"/>
      <c r="F10" s="19"/>
      <c r="G10" s="19"/>
      <c r="H10" s="19"/>
      <c r="I10" s="19"/>
      <c r="J10" s="115"/>
      <c r="K10" s="116">
        <f t="shared" si="0"/>
        <v>0</v>
      </c>
      <c r="L10" s="117" t="e">
        <f t="shared" si="1"/>
        <v>#DIV/0!</v>
      </c>
      <c r="M10" s="118">
        <f t="shared" si="2"/>
        <v>0</v>
      </c>
      <c r="N10" s="118">
        <f t="shared" si="3"/>
        <v>0</v>
      </c>
      <c r="O10" s="118" t="e">
        <f t="shared" si="4"/>
        <v>#DIV/0!</v>
      </c>
      <c r="P10" s="118" t="e">
        <f t="shared" si="5"/>
        <v>#DIV/0!</v>
      </c>
    </row>
    <row r="11" spans="1:16" s="24" customFormat="1" ht="15.75">
      <c r="A11" s="2"/>
      <c r="B11" s="2"/>
      <c r="C11" s="2"/>
      <c r="D11" s="110"/>
      <c r="E11" s="110"/>
      <c r="F11" s="110"/>
      <c r="G11" s="110"/>
      <c r="H11" s="2"/>
      <c r="I11" s="110"/>
      <c r="J11" s="2"/>
      <c r="K11" s="2"/>
      <c r="L11" s="136" t="s">
        <v>375</v>
      </c>
      <c r="M11" s="137"/>
      <c r="N11" s="138"/>
      <c r="O11" s="119" t="e">
        <f>SUM(O3:O10)</f>
        <v>#DIV/0!</v>
      </c>
      <c r="P11" s="119" t="e">
        <f>O11*1.2</f>
        <v>#DIV/0!</v>
      </c>
    </row>
    <row r="12" spans="1:14" s="6" customFormat="1" ht="31.5">
      <c r="A12" s="111"/>
      <c r="B12" s="2" t="s">
        <v>376</v>
      </c>
      <c r="C12" s="112"/>
      <c r="D12" s="113"/>
      <c r="E12" s="113"/>
      <c r="F12" s="113"/>
      <c r="G12" s="113"/>
      <c r="H12" s="114"/>
      <c r="I12" s="113"/>
      <c r="J12" s="3"/>
      <c r="K12" s="3"/>
      <c r="L12" s="3"/>
      <c r="M12" s="3"/>
      <c r="N12" s="3"/>
    </row>
    <row r="13" spans="1:4" s="6" customFormat="1" ht="15">
      <c r="A13" s="20"/>
      <c r="C13" s="20"/>
      <c r="D13" s="20"/>
    </row>
    <row r="14" spans="1:4" s="6" customFormat="1" ht="15">
      <c r="A14" s="20"/>
      <c r="C14" s="20"/>
      <c r="D14" s="20"/>
    </row>
    <row r="15" spans="1:4" s="6" customFormat="1" ht="15">
      <c r="A15" s="20"/>
      <c r="C15" s="20"/>
      <c r="D15" s="20"/>
    </row>
    <row r="16" spans="1:4" s="6" customFormat="1" ht="15">
      <c r="A16" s="20"/>
      <c r="C16" s="20"/>
      <c r="D16" s="20"/>
    </row>
    <row r="17" spans="1:4" s="6" customFormat="1" ht="15">
      <c r="A17" s="20"/>
      <c r="C17" s="20"/>
      <c r="D17" s="20"/>
    </row>
    <row r="18" spans="1:4" s="6" customFormat="1" ht="15">
      <c r="A18" s="20"/>
      <c r="C18" s="20"/>
      <c r="D18" s="20"/>
    </row>
    <row r="19" spans="3:4" s="6" customFormat="1" ht="15">
      <c r="C19" s="20"/>
      <c r="D19" s="20"/>
    </row>
    <row r="20" spans="1:4" s="6" customFormat="1" ht="15">
      <c r="A20" s="20"/>
      <c r="C20" s="20"/>
      <c r="D20" s="20"/>
    </row>
  </sheetData>
  <sheetProtection/>
  <mergeCells count="1">
    <mergeCell ref="L11:N1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09"/>
  <sheetViews>
    <sheetView zoomScalePageLayoutView="0" workbookViewId="0" topLeftCell="A1">
      <selection activeCell="D3" sqref="D3:D8"/>
    </sheetView>
  </sheetViews>
  <sheetFormatPr defaultColWidth="9.140625" defaultRowHeight="12.75"/>
  <cols>
    <col min="1" max="1" width="5.28125" style="25" bestFit="1" customWidth="1"/>
    <col min="2" max="2" width="52.8515625" style="5" customWidth="1"/>
    <col min="3" max="3" width="3.8515625" style="5" bestFit="1" customWidth="1"/>
    <col min="4" max="4" width="6.57421875" style="13" customWidth="1"/>
    <col min="5" max="9" width="3.8515625" style="5" bestFit="1" customWidth="1"/>
    <col min="10" max="11" width="6.8515625" style="5" bestFit="1" customWidth="1"/>
    <col min="12" max="12" width="9.140625" style="5" customWidth="1"/>
    <col min="13" max="14" width="6.28125" style="5" bestFit="1" customWidth="1"/>
    <col min="15" max="16384" width="9.140625" style="5" customWidth="1"/>
  </cols>
  <sheetData>
    <row r="1" spans="1:3" ht="15">
      <c r="A1" s="41" t="s">
        <v>25</v>
      </c>
      <c r="B1" s="12" t="s">
        <v>157</v>
      </c>
      <c r="C1" s="12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75">
      <c r="A3" s="22">
        <v>1</v>
      </c>
      <c r="B3" s="34" t="s">
        <v>283</v>
      </c>
      <c r="C3" s="22" t="s">
        <v>28</v>
      </c>
      <c r="D3" s="28">
        <v>16000</v>
      </c>
      <c r="E3" s="35"/>
      <c r="F3" s="35"/>
      <c r="G3" s="35"/>
      <c r="H3" s="35"/>
      <c r="I3" s="35"/>
      <c r="J3" s="115"/>
      <c r="K3" s="116">
        <f aca="true" t="shared" si="0" ref="K3:K8">J3*1.2</f>
        <v>0</v>
      </c>
      <c r="L3" s="117" t="e">
        <f aca="true" t="shared" si="1" ref="L3:L8">D3/I3</f>
        <v>#DIV/0!</v>
      </c>
      <c r="M3" s="118">
        <f aca="true" t="shared" si="2" ref="M3:M8">J3*I3</f>
        <v>0</v>
      </c>
      <c r="N3" s="118">
        <f aca="true" t="shared" si="3" ref="N3:N8">M3*1.2</f>
        <v>0</v>
      </c>
      <c r="O3" s="118" t="e">
        <f aca="true" t="shared" si="4" ref="O3:O8">L3*M3</f>
        <v>#DIV/0!</v>
      </c>
      <c r="P3" s="118" t="e">
        <f aca="true" t="shared" si="5" ref="P3:P9">O3*1.2</f>
        <v>#DIV/0!</v>
      </c>
    </row>
    <row r="4" spans="1:16" ht="60">
      <c r="A4" s="22">
        <v>2</v>
      </c>
      <c r="B4" s="34" t="s">
        <v>284</v>
      </c>
      <c r="C4" s="22" t="s">
        <v>103</v>
      </c>
      <c r="D4" s="28">
        <v>4000</v>
      </c>
      <c r="E4" s="35"/>
      <c r="F4" s="35"/>
      <c r="G4" s="35"/>
      <c r="H4" s="35"/>
      <c r="I4" s="35"/>
      <c r="J4" s="115"/>
      <c r="K4" s="116">
        <f t="shared" si="0"/>
        <v>0</v>
      </c>
      <c r="L4" s="117" t="e">
        <f t="shared" si="1"/>
        <v>#DIV/0!</v>
      </c>
      <c r="M4" s="118">
        <f t="shared" si="2"/>
        <v>0</v>
      </c>
      <c r="N4" s="118">
        <f t="shared" si="3"/>
        <v>0</v>
      </c>
      <c r="O4" s="118" t="e">
        <f t="shared" si="4"/>
        <v>#DIV/0!</v>
      </c>
      <c r="P4" s="118" t="e">
        <f t="shared" si="5"/>
        <v>#DIV/0!</v>
      </c>
    </row>
    <row r="5" spans="1:16" ht="60">
      <c r="A5" s="22">
        <v>3</v>
      </c>
      <c r="B5" s="81" t="s">
        <v>285</v>
      </c>
      <c r="C5" s="22" t="s">
        <v>28</v>
      </c>
      <c r="D5" s="28">
        <v>2000</v>
      </c>
      <c r="E5" s="19"/>
      <c r="F5" s="19"/>
      <c r="G5" s="19"/>
      <c r="H5" s="19"/>
      <c r="I5" s="19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s="6" customFormat="1" ht="45">
      <c r="A6" s="22">
        <v>5</v>
      </c>
      <c r="B6" s="81" t="s">
        <v>225</v>
      </c>
      <c r="C6" s="22" t="s">
        <v>28</v>
      </c>
      <c r="D6" s="28">
        <v>1000</v>
      </c>
      <c r="E6" s="35"/>
      <c r="F6" s="35"/>
      <c r="G6" s="35"/>
      <c r="H6" s="35"/>
      <c r="I6" s="35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s="6" customFormat="1" ht="45">
      <c r="A7" s="22">
        <v>6</v>
      </c>
      <c r="B7" s="81" t="s">
        <v>282</v>
      </c>
      <c r="C7" s="22" t="s">
        <v>28</v>
      </c>
      <c r="D7" s="28">
        <v>1000</v>
      </c>
      <c r="E7" s="35"/>
      <c r="F7" s="35"/>
      <c r="G7" s="35"/>
      <c r="H7" s="35"/>
      <c r="I7" s="35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s="6" customFormat="1" ht="60">
      <c r="A8" s="14">
        <v>7</v>
      </c>
      <c r="B8" s="84" t="s">
        <v>41</v>
      </c>
      <c r="C8" s="73" t="s">
        <v>28</v>
      </c>
      <c r="D8" s="28">
        <v>400</v>
      </c>
      <c r="E8" s="35"/>
      <c r="F8" s="35"/>
      <c r="G8" s="35"/>
      <c r="H8" s="35"/>
      <c r="I8" s="35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s="6" customFormat="1" ht="15.75">
      <c r="A9" s="2"/>
      <c r="B9" s="2"/>
      <c r="C9" s="2"/>
      <c r="D9" s="110"/>
      <c r="E9" s="110"/>
      <c r="F9" s="110"/>
      <c r="G9" s="110"/>
      <c r="H9" s="2"/>
      <c r="I9" s="110"/>
      <c r="J9" s="2"/>
      <c r="K9" s="2"/>
      <c r="L9" s="136" t="s">
        <v>375</v>
      </c>
      <c r="M9" s="137"/>
      <c r="N9" s="138"/>
      <c r="O9" s="119" t="e">
        <f>SUM(O3:O8)</f>
        <v>#DIV/0!</v>
      </c>
      <c r="P9" s="119" t="e">
        <f t="shared" si="5"/>
        <v>#DIV/0!</v>
      </c>
    </row>
    <row r="10" spans="1:14" s="6" customFormat="1" ht="15.75">
      <c r="A10" s="111"/>
      <c r="B10" s="2" t="s">
        <v>376</v>
      </c>
      <c r="C10" s="112"/>
      <c r="D10" s="113"/>
      <c r="E10" s="113"/>
      <c r="F10" s="113"/>
      <c r="G10" s="113"/>
      <c r="H10" s="114"/>
      <c r="I10" s="113"/>
      <c r="J10" s="3"/>
      <c r="K10" s="3"/>
      <c r="L10" s="3"/>
      <c r="M10" s="3"/>
      <c r="N10" s="3"/>
    </row>
    <row r="11" spans="1:4" s="6" customFormat="1" ht="15">
      <c r="A11" s="20"/>
      <c r="C11" s="20"/>
      <c r="D11" s="20"/>
    </row>
    <row r="12" spans="1:11" s="6" customFormat="1" ht="15">
      <c r="A12" s="5"/>
      <c r="B12" s="5"/>
      <c r="C12" s="5"/>
      <c r="D12" s="13"/>
      <c r="E12" s="5"/>
      <c r="F12" s="5"/>
      <c r="G12" s="5"/>
      <c r="H12" s="5"/>
      <c r="I12" s="5"/>
      <c r="J12" s="5"/>
      <c r="K12" s="5"/>
    </row>
    <row r="13" spans="1:11" s="6" customFormat="1" ht="15">
      <c r="A13" s="5"/>
      <c r="B13" s="5"/>
      <c r="C13" s="5"/>
      <c r="D13" s="13"/>
      <c r="E13" s="5"/>
      <c r="F13" s="5"/>
      <c r="G13" s="5"/>
      <c r="H13" s="5"/>
      <c r="I13" s="5"/>
      <c r="J13" s="5"/>
      <c r="K13" s="5"/>
    </row>
    <row r="14" spans="1:11" s="6" customFormat="1" ht="15">
      <c r="A14" s="5"/>
      <c r="B14" s="5"/>
      <c r="C14" s="5"/>
      <c r="D14" s="13"/>
      <c r="E14" s="5"/>
      <c r="F14" s="5"/>
      <c r="G14" s="5"/>
      <c r="H14" s="5"/>
      <c r="I14" s="5"/>
      <c r="J14" s="5"/>
      <c r="K14" s="5"/>
    </row>
    <row r="15" ht="15">
      <c r="A15" s="5"/>
    </row>
    <row r="16" ht="15">
      <c r="A16" s="5"/>
    </row>
    <row r="17" ht="15">
      <c r="A17" s="5"/>
    </row>
    <row r="18" ht="15">
      <c r="A18" s="5"/>
    </row>
    <row r="19" ht="15">
      <c r="A19" s="5"/>
    </row>
    <row r="20" ht="15">
      <c r="A20" s="5"/>
    </row>
    <row r="21" ht="15">
      <c r="A21" s="5"/>
    </row>
    <row r="22" ht="15">
      <c r="A22" s="5"/>
    </row>
    <row r="23" ht="15">
      <c r="A23" s="5"/>
    </row>
    <row r="24" ht="15">
      <c r="A24" s="5"/>
    </row>
    <row r="25" ht="15">
      <c r="A25" s="5"/>
    </row>
    <row r="26" ht="15">
      <c r="A26" s="5"/>
    </row>
    <row r="27" ht="15">
      <c r="A27" s="5"/>
    </row>
    <row r="28" ht="15">
      <c r="A28" s="5"/>
    </row>
    <row r="29" ht="15">
      <c r="A29" s="5"/>
    </row>
    <row r="30" ht="15">
      <c r="A30" s="5"/>
    </row>
    <row r="31" ht="15">
      <c r="A31" s="5"/>
    </row>
    <row r="32" ht="15">
      <c r="A32" s="5"/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  <row r="40" ht="15">
      <c r="A40" s="5"/>
    </row>
    <row r="41" ht="15">
      <c r="A41" s="5"/>
    </row>
    <row r="42" ht="15">
      <c r="A42" s="5"/>
    </row>
    <row r="43" ht="15">
      <c r="A43" s="5"/>
    </row>
    <row r="44" ht="15">
      <c r="A44" s="5"/>
    </row>
    <row r="45" ht="15">
      <c r="A45" s="5"/>
    </row>
    <row r="46" ht="15">
      <c r="A46" s="5"/>
    </row>
    <row r="47" ht="15">
      <c r="A47" s="5"/>
    </row>
    <row r="48" ht="15">
      <c r="A48" s="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</sheetData>
  <sheetProtection/>
  <mergeCells count="1">
    <mergeCell ref="L9:N9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6.140625" style="25" bestFit="1" customWidth="1"/>
    <col min="2" max="2" width="48.00390625" style="25" customWidth="1"/>
    <col min="3" max="3" width="3.8515625" style="25" bestFit="1" customWidth="1"/>
    <col min="4" max="4" width="5.00390625" style="11" bestFit="1" customWidth="1"/>
    <col min="5" max="9" width="3.8515625" style="25" bestFit="1" customWidth="1"/>
    <col min="10" max="11" width="6.8515625" style="25" bestFit="1" customWidth="1"/>
    <col min="12" max="12" width="9.140625" style="25" customWidth="1"/>
    <col min="13" max="14" width="6.28125" style="25" bestFit="1" customWidth="1"/>
    <col min="15" max="16384" width="9.140625" style="25" customWidth="1"/>
  </cols>
  <sheetData>
    <row r="1" spans="1:3" ht="15">
      <c r="A1" s="41" t="s">
        <v>161</v>
      </c>
      <c r="B1" s="8" t="s">
        <v>151</v>
      </c>
      <c r="C1" s="85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45">
      <c r="A3" s="22">
        <v>1</v>
      </c>
      <c r="B3" s="30" t="s">
        <v>118</v>
      </c>
      <c r="C3" s="22" t="s">
        <v>28</v>
      </c>
      <c r="D3" s="22">
        <v>2000</v>
      </c>
      <c r="E3" s="30"/>
      <c r="F3" s="30"/>
      <c r="G3" s="30"/>
      <c r="H3" s="30"/>
      <c r="I3" s="30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s="5" customFormat="1" ht="15.75">
      <c r="A4" s="2"/>
      <c r="B4" s="2"/>
      <c r="C4" s="2"/>
      <c r="D4" s="110"/>
      <c r="E4" s="110"/>
      <c r="F4" s="110"/>
      <c r="G4" s="110"/>
      <c r="H4" s="2"/>
      <c r="I4" s="110"/>
      <c r="J4" s="2"/>
      <c r="K4" s="2"/>
      <c r="L4" s="136" t="s">
        <v>375</v>
      </c>
      <c r="M4" s="137"/>
      <c r="N4" s="138"/>
      <c r="O4" s="119" t="e">
        <f>SUM(O3)</f>
        <v>#DIV/0!</v>
      </c>
      <c r="P4" s="119" t="e">
        <f>O4*1.2</f>
        <v>#DIV/0!</v>
      </c>
    </row>
    <row r="5" spans="1:14" ht="15.75">
      <c r="A5" s="111"/>
      <c r="B5" s="2" t="s">
        <v>376</v>
      </c>
      <c r="C5" s="112"/>
      <c r="D5" s="113"/>
      <c r="E5" s="113"/>
      <c r="F5" s="113"/>
      <c r="G5" s="113"/>
      <c r="H5" s="114"/>
      <c r="I5" s="113"/>
      <c r="J5" s="3"/>
      <c r="K5" s="3"/>
      <c r="L5" s="3"/>
      <c r="M5" s="3"/>
      <c r="N5" s="3"/>
    </row>
    <row r="6" spans="1:14" ht="15">
      <c r="A6" s="20"/>
      <c r="B6" s="6"/>
      <c r="C6" s="20"/>
      <c r="D6" s="20"/>
      <c r="E6" s="6"/>
      <c r="F6" s="6"/>
      <c r="G6" s="6"/>
      <c r="H6" s="6"/>
      <c r="I6" s="6"/>
      <c r="J6" s="6"/>
      <c r="K6" s="6"/>
      <c r="L6" s="6"/>
      <c r="M6" s="6"/>
      <c r="N6" s="6"/>
    </row>
    <row r="10" ht="15">
      <c r="C10" s="11"/>
    </row>
    <row r="11" ht="15">
      <c r="C11" s="11"/>
    </row>
    <row r="12" ht="15">
      <c r="C12" s="11"/>
    </row>
  </sheetData>
  <sheetProtection/>
  <mergeCells count="1">
    <mergeCell ref="L4:N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1" width="7.00390625" style="74" bestFit="1" customWidth="1"/>
    <col min="2" max="2" width="47.00390625" style="83" bestFit="1" customWidth="1"/>
    <col min="3" max="3" width="3.8515625" style="25" bestFit="1" customWidth="1"/>
    <col min="4" max="4" width="4.00390625" style="25" bestFit="1" customWidth="1"/>
    <col min="5" max="9" width="3.8515625" style="25" bestFit="1" customWidth="1"/>
    <col min="10" max="11" width="6.8515625" style="25" bestFit="1" customWidth="1"/>
    <col min="12" max="16384" width="9.140625" style="25" customWidth="1"/>
  </cols>
  <sheetData>
    <row r="1" spans="1:3" ht="15">
      <c r="A1" s="41" t="s">
        <v>162</v>
      </c>
      <c r="B1" s="141" t="s">
        <v>194</v>
      </c>
      <c r="C1" s="141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15.75">
      <c r="A3" s="22">
        <v>1</v>
      </c>
      <c r="B3" s="30" t="s">
        <v>193</v>
      </c>
      <c r="C3" s="22" t="s">
        <v>28</v>
      </c>
      <c r="D3" s="30">
        <v>400</v>
      </c>
      <c r="E3" s="30"/>
      <c r="F3" s="30"/>
      <c r="G3" s="30"/>
      <c r="H3" s="30"/>
      <c r="I3" s="30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s="5" customFormat="1" ht="15.75">
      <c r="A4" s="2"/>
      <c r="B4" s="2"/>
      <c r="C4" s="2"/>
      <c r="D4" s="110"/>
      <c r="E4" s="110"/>
      <c r="F4" s="110"/>
      <c r="G4" s="110"/>
      <c r="H4" s="2"/>
      <c r="I4" s="110"/>
      <c r="J4" s="2"/>
      <c r="K4" s="2"/>
      <c r="L4" s="136" t="s">
        <v>375</v>
      </c>
      <c r="M4" s="137"/>
      <c r="N4" s="138"/>
      <c r="O4" s="119" t="e">
        <f>SUM(O3)</f>
        <v>#DIV/0!</v>
      </c>
      <c r="P4" s="119" t="e">
        <f>O4*1.2</f>
        <v>#DIV/0!</v>
      </c>
    </row>
    <row r="5" spans="1:14" ht="15.75">
      <c r="A5" s="111"/>
      <c r="B5" s="2" t="s">
        <v>376</v>
      </c>
      <c r="C5" s="112"/>
      <c r="D5" s="113"/>
      <c r="E5" s="113"/>
      <c r="F5" s="113"/>
      <c r="G5" s="113"/>
      <c r="H5" s="114"/>
      <c r="I5" s="113"/>
      <c r="J5" s="3"/>
      <c r="K5" s="3"/>
      <c r="L5" s="3"/>
      <c r="M5" s="3"/>
      <c r="N5" s="3"/>
    </row>
    <row r="6" spans="1:14" ht="15">
      <c r="A6" s="20"/>
      <c r="B6" s="6"/>
      <c r="C6" s="20"/>
      <c r="D6" s="20"/>
      <c r="E6" s="6"/>
      <c r="F6" s="6"/>
      <c r="G6" s="6"/>
      <c r="H6" s="6"/>
      <c r="I6" s="6"/>
      <c r="J6" s="6"/>
      <c r="K6" s="6"/>
      <c r="L6" s="6"/>
      <c r="M6" s="6"/>
      <c r="N6" s="6"/>
    </row>
  </sheetData>
  <sheetProtection/>
  <mergeCells count="2">
    <mergeCell ref="B1:C1"/>
    <mergeCell ref="L4:N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7.8515625" style="10" bestFit="1" customWidth="1"/>
    <col min="2" max="2" width="45.28125" style="10" bestFit="1" customWidth="1"/>
    <col min="3" max="3" width="3.8515625" style="10" bestFit="1" customWidth="1"/>
    <col min="4" max="4" width="5.00390625" style="90" bestFit="1" customWidth="1"/>
    <col min="5" max="9" width="3.8515625" style="10" bestFit="1" customWidth="1"/>
    <col min="10" max="11" width="6.8515625" style="10" bestFit="1" customWidth="1"/>
    <col min="12" max="12" width="8.421875" style="10" bestFit="1" customWidth="1"/>
    <col min="13" max="14" width="6.28125" style="10" bestFit="1" customWidth="1"/>
    <col min="15" max="16" width="8.421875" style="10" bestFit="1" customWidth="1"/>
    <col min="17" max="16384" width="9.140625" style="10" customWidth="1"/>
  </cols>
  <sheetData>
    <row r="1" spans="1:4" ht="15">
      <c r="A1" s="86" t="s">
        <v>163</v>
      </c>
      <c r="B1" s="80" t="s">
        <v>264</v>
      </c>
      <c r="C1" s="80"/>
      <c r="D1" s="87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15.75">
      <c r="A3" s="89">
        <v>1</v>
      </c>
      <c r="B3" s="30" t="s">
        <v>277</v>
      </c>
      <c r="C3" s="22" t="s">
        <v>103</v>
      </c>
      <c r="D3" s="22">
        <v>1000</v>
      </c>
      <c r="E3" s="88"/>
      <c r="F3" s="88"/>
      <c r="G3" s="88"/>
      <c r="H3" s="88"/>
      <c r="I3" s="88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15.75">
      <c r="A4" s="89">
        <v>2</v>
      </c>
      <c r="B4" s="30" t="s">
        <v>265</v>
      </c>
      <c r="C4" s="22" t="s">
        <v>103</v>
      </c>
      <c r="D4" s="22">
        <v>1000</v>
      </c>
      <c r="E4" s="88"/>
      <c r="F4" s="88"/>
      <c r="G4" s="88"/>
      <c r="H4" s="88"/>
      <c r="I4" s="88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>O4*1.2</f>
        <v>#DIV/0!</v>
      </c>
    </row>
    <row r="5" spans="1:16" ht="15.75">
      <c r="A5" s="89">
        <v>3</v>
      </c>
      <c r="B5" s="30" t="s">
        <v>276</v>
      </c>
      <c r="C5" s="22" t="s">
        <v>103</v>
      </c>
      <c r="D5" s="22">
        <v>3000</v>
      </c>
      <c r="E5" s="88"/>
      <c r="F5" s="88"/>
      <c r="G5" s="88"/>
      <c r="H5" s="88"/>
      <c r="I5" s="88"/>
      <c r="J5" s="115"/>
      <c r="K5" s="116">
        <f>J5*1.2</f>
        <v>0</v>
      </c>
      <c r="L5" s="117" t="e">
        <f>D5/I5</f>
        <v>#DIV/0!</v>
      </c>
      <c r="M5" s="118">
        <f>J5*I5</f>
        <v>0</v>
      </c>
      <c r="N5" s="118">
        <f>M5*1.2</f>
        <v>0</v>
      </c>
      <c r="O5" s="118" t="e">
        <f>L5*M5</f>
        <v>#DIV/0!</v>
      </c>
      <c r="P5" s="118" t="e">
        <f>O5*1.2</f>
        <v>#DIV/0!</v>
      </c>
    </row>
    <row r="6" spans="1:16" ht="15.75">
      <c r="A6" s="2"/>
      <c r="B6" s="2"/>
      <c r="C6" s="2"/>
      <c r="D6" s="110"/>
      <c r="E6" s="110"/>
      <c r="F6" s="110"/>
      <c r="G6" s="110"/>
      <c r="H6" s="2"/>
      <c r="I6" s="110"/>
      <c r="J6" s="2"/>
      <c r="K6" s="2"/>
      <c r="L6" s="136" t="s">
        <v>375</v>
      </c>
      <c r="M6" s="137"/>
      <c r="N6" s="138"/>
      <c r="O6" s="119" t="e">
        <f>SUM(O3:O5)</f>
        <v>#DIV/0!</v>
      </c>
      <c r="P6" s="119" t="e">
        <f>O6*1.2</f>
        <v>#DIV/0!</v>
      </c>
    </row>
    <row r="7" spans="1:14" ht="15.75">
      <c r="A7" s="111"/>
      <c r="B7" s="2" t="s">
        <v>376</v>
      </c>
      <c r="C7" s="112"/>
      <c r="D7" s="113"/>
      <c r="E7" s="113"/>
      <c r="F7" s="113"/>
      <c r="G7" s="113"/>
      <c r="H7" s="114"/>
      <c r="I7" s="113"/>
      <c r="J7" s="3"/>
      <c r="K7" s="3"/>
      <c r="L7" s="3"/>
      <c r="M7" s="3"/>
      <c r="N7" s="3"/>
    </row>
    <row r="8" spans="1:14" ht="15">
      <c r="A8" s="20"/>
      <c r="B8" s="6"/>
      <c r="C8" s="20"/>
      <c r="D8" s="20"/>
      <c r="E8" s="6"/>
      <c r="F8" s="6"/>
      <c r="G8" s="6"/>
      <c r="H8" s="6"/>
      <c r="I8" s="6"/>
      <c r="J8" s="6"/>
      <c r="K8" s="6"/>
      <c r="L8" s="6"/>
      <c r="M8" s="6"/>
      <c r="N8" s="6"/>
    </row>
  </sheetData>
  <sheetProtection/>
  <mergeCells count="1">
    <mergeCell ref="L6:N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7.57421875" style="5" bestFit="1" customWidth="1"/>
    <col min="2" max="2" width="45.28125" style="5" bestFit="1" customWidth="1"/>
    <col min="3" max="3" width="3.8515625" style="5" bestFit="1" customWidth="1"/>
    <col min="4" max="4" width="3.8515625" style="4" bestFit="1" customWidth="1"/>
    <col min="5" max="5" width="6.8515625" style="5" bestFit="1" customWidth="1"/>
    <col min="6" max="9" width="3.8515625" style="5" bestFit="1" customWidth="1"/>
    <col min="10" max="10" width="6.8515625" style="5" bestFit="1" customWidth="1"/>
    <col min="11" max="13" width="9.140625" style="5" customWidth="1"/>
    <col min="14" max="14" width="9.00390625" style="5" bestFit="1" customWidth="1"/>
    <col min="15" max="16384" width="9.140625" style="5" customWidth="1"/>
  </cols>
  <sheetData>
    <row r="1" spans="1:3" ht="15">
      <c r="A1" s="4" t="s">
        <v>273</v>
      </c>
      <c r="B1" s="139" t="s">
        <v>135</v>
      </c>
      <c r="C1" s="139"/>
    </row>
    <row r="2" spans="1:16" s="25" customFormat="1" ht="142.5" customHeight="1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15.75">
      <c r="A3" s="28">
        <v>1</v>
      </c>
      <c r="B3" s="35" t="s">
        <v>244</v>
      </c>
      <c r="C3" s="28" t="s">
        <v>28</v>
      </c>
      <c r="D3" s="28">
        <v>100</v>
      </c>
      <c r="E3" s="35"/>
      <c r="F3" s="35"/>
      <c r="G3" s="35"/>
      <c r="H3" s="35"/>
      <c r="I3" s="35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15.75">
      <c r="A4" s="28">
        <v>2</v>
      </c>
      <c r="B4" s="35" t="s">
        <v>243</v>
      </c>
      <c r="C4" s="28" t="s">
        <v>28</v>
      </c>
      <c r="D4" s="28">
        <v>100</v>
      </c>
      <c r="E4" s="35"/>
      <c r="F4" s="35"/>
      <c r="G4" s="35"/>
      <c r="H4" s="35"/>
      <c r="I4" s="35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>O4*1.2</f>
        <v>#DIV/0!</v>
      </c>
    </row>
    <row r="5" spans="1:16" ht="15.75">
      <c r="A5" s="2"/>
      <c r="B5" s="2"/>
      <c r="C5" s="2"/>
      <c r="D5" s="110"/>
      <c r="E5" s="110"/>
      <c r="F5" s="110"/>
      <c r="G5" s="110"/>
      <c r="H5" s="2"/>
      <c r="I5" s="110"/>
      <c r="J5" s="2"/>
      <c r="K5" s="2"/>
      <c r="L5" s="136" t="s">
        <v>375</v>
      </c>
      <c r="M5" s="137"/>
      <c r="N5" s="138"/>
      <c r="O5" s="119" t="e">
        <f>SUM(O3:O4)</f>
        <v>#DIV/0!</v>
      </c>
      <c r="P5" s="119" t="e">
        <f>O5*1.2</f>
        <v>#DIV/0!</v>
      </c>
    </row>
    <row r="6" spans="1:14" ht="15.75">
      <c r="A6" s="111"/>
      <c r="B6" s="2" t="s">
        <v>376</v>
      </c>
      <c r="C6" s="112"/>
      <c r="D6" s="113"/>
      <c r="E6" s="113"/>
      <c r="F6" s="113"/>
      <c r="G6" s="113"/>
      <c r="H6" s="114"/>
      <c r="I6" s="113"/>
      <c r="J6" s="3"/>
      <c r="K6" s="3"/>
      <c r="L6" s="3"/>
      <c r="M6" s="3"/>
      <c r="N6" s="3"/>
    </row>
    <row r="7" spans="1:14" ht="15">
      <c r="A7" s="20"/>
      <c r="B7" s="6"/>
      <c r="C7" s="20"/>
      <c r="D7" s="20"/>
      <c r="E7" s="6"/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2">
    <mergeCell ref="B1:C1"/>
    <mergeCell ref="L5:N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6.7109375" style="0" bestFit="1" customWidth="1"/>
    <col min="2" max="2" width="49.28125" style="0" customWidth="1"/>
    <col min="3" max="3" width="3.8515625" style="0" bestFit="1" customWidth="1"/>
    <col min="4" max="4" width="4.00390625" style="0" bestFit="1" customWidth="1"/>
    <col min="5" max="9" width="3.8515625" style="0" bestFit="1" customWidth="1"/>
    <col min="10" max="11" width="6.8515625" style="0" bestFit="1" customWidth="1"/>
    <col min="12" max="12" width="8.421875" style="0" bestFit="1" customWidth="1"/>
  </cols>
  <sheetData>
    <row r="1" spans="1:6" ht="15">
      <c r="A1" s="4" t="s">
        <v>218</v>
      </c>
      <c r="B1" s="141" t="s">
        <v>226</v>
      </c>
      <c r="C1" s="141"/>
      <c r="D1" s="4"/>
      <c r="E1" s="5"/>
      <c r="F1" s="5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120">
      <c r="A3" s="28">
        <v>1</v>
      </c>
      <c r="B3" s="35" t="s">
        <v>203</v>
      </c>
      <c r="C3" s="28" t="s">
        <v>42</v>
      </c>
      <c r="D3" s="28">
        <v>200</v>
      </c>
      <c r="E3" s="35"/>
      <c r="F3" s="35"/>
      <c r="G3" s="106"/>
      <c r="H3" s="106"/>
      <c r="I3" s="106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120">
      <c r="A4" s="28">
        <v>2</v>
      </c>
      <c r="B4" s="35" t="s">
        <v>204</v>
      </c>
      <c r="C4" s="28" t="s">
        <v>42</v>
      </c>
      <c r="D4" s="28">
        <v>200</v>
      </c>
      <c r="E4" s="35"/>
      <c r="F4" s="35"/>
      <c r="G4" s="106"/>
      <c r="H4" s="106"/>
      <c r="I4" s="106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>O4*1.2</f>
        <v>#DIV/0!</v>
      </c>
    </row>
    <row r="5" spans="1:16" ht="15.75">
      <c r="A5" s="2"/>
      <c r="B5" s="2"/>
      <c r="C5" s="2"/>
      <c r="D5" s="110"/>
      <c r="E5" s="110"/>
      <c r="F5" s="110"/>
      <c r="G5" s="110"/>
      <c r="H5" s="2"/>
      <c r="I5" s="110"/>
      <c r="J5" s="2"/>
      <c r="K5" s="2"/>
      <c r="L5" s="136" t="s">
        <v>375</v>
      </c>
      <c r="M5" s="137"/>
      <c r="N5" s="138"/>
      <c r="O5" s="119" t="e">
        <f>SUM(O3:O4)</f>
        <v>#DIV/0!</v>
      </c>
      <c r="P5" s="119" t="e">
        <f>O5*1.2</f>
        <v>#DIV/0!</v>
      </c>
    </row>
    <row r="6" spans="1:14" ht="15.75">
      <c r="A6" s="111"/>
      <c r="B6" s="2" t="s">
        <v>376</v>
      </c>
      <c r="C6" s="112"/>
      <c r="D6" s="113"/>
      <c r="E6" s="113"/>
      <c r="F6" s="113"/>
      <c r="G6" s="113"/>
      <c r="H6" s="114"/>
      <c r="I6" s="113"/>
      <c r="J6" s="3"/>
      <c r="K6" s="3"/>
      <c r="L6" s="3"/>
      <c r="M6" s="3"/>
      <c r="N6" s="3"/>
    </row>
    <row r="7" spans="1:14" ht="15">
      <c r="A7" s="20"/>
      <c r="B7" s="6"/>
      <c r="C7" s="20"/>
      <c r="D7" s="20"/>
      <c r="E7" s="6"/>
      <c r="F7" s="6"/>
      <c r="G7" s="6"/>
      <c r="H7" s="6"/>
      <c r="I7" s="6"/>
      <c r="J7" s="6"/>
      <c r="K7" s="6"/>
      <c r="L7" s="6"/>
      <c r="M7" s="6"/>
      <c r="N7" s="6"/>
    </row>
    <row r="8" spans="1:6" ht="15">
      <c r="A8" s="5"/>
      <c r="B8" s="5"/>
      <c r="C8" s="5"/>
      <c r="D8" s="4"/>
      <c r="E8" s="5"/>
      <c r="F8" s="5"/>
    </row>
    <row r="9" spans="1:6" ht="15">
      <c r="A9" s="5"/>
      <c r="B9" s="5"/>
      <c r="C9" s="5"/>
      <c r="D9" s="4"/>
      <c r="E9" s="5"/>
      <c r="F9" s="5"/>
    </row>
    <row r="10" spans="1:6" ht="15">
      <c r="A10" s="5"/>
      <c r="B10" s="5"/>
      <c r="C10" s="5"/>
      <c r="D10" s="4"/>
      <c r="E10" s="5"/>
      <c r="F10" s="5"/>
    </row>
    <row r="11" spans="1:6" ht="15">
      <c r="A11" s="5"/>
      <c r="B11" s="5"/>
      <c r="C11" s="5"/>
      <c r="D11" s="4"/>
      <c r="E11" s="5"/>
      <c r="F11" s="5"/>
    </row>
    <row r="12" spans="1:6" ht="15">
      <c r="A12" s="5"/>
      <c r="B12" s="5"/>
      <c r="C12" s="5"/>
      <c r="D12" s="4"/>
      <c r="E12" s="5"/>
      <c r="F12" s="5"/>
    </row>
    <row r="13" spans="1:6" ht="15">
      <c r="A13" s="5"/>
      <c r="B13" s="5"/>
      <c r="C13" s="5"/>
      <c r="D13" s="4"/>
      <c r="E13" s="5"/>
      <c r="F13" s="5"/>
    </row>
    <row r="14" spans="1:6" ht="15">
      <c r="A14" s="5"/>
      <c r="B14" s="5"/>
      <c r="C14" s="5"/>
      <c r="D14" s="4"/>
      <c r="E14" s="5"/>
      <c r="F14" s="5"/>
    </row>
    <row r="15" spans="1:6" ht="15">
      <c r="A15" s="5"/>
      <c r="B15" s="5"/>
      <c r="C15" s="5"/>
      <c r="D15" s="4"/>
      <c r="E15" s="5"/>
      <c r="F15" s="5"/>
    </row>
    <row r="16" spans="1:6" ht="15">
      <c r="A16" s="5"/>
      <c r="B16" s="5"/>
      <c r="C16" s="5"/>
      <c r="D16" s="4"/>
      <c r="E16" s="5"/>
      <c r="F16" s="5"/>
    </row>
    <row r="17" spans="1:6" ht="15">
      <c r="A17" s="5"/>
      <c r="B17" s="5"/>
      <c r="C17" s="5"/>
      <c r="D17" s="4"/>
      <c r="E17" s="5"/>
      <c r="F17" s="5"/>
    </row>
    <row r="18" spans="1:6" ht="15">
      <c r="A18" s="5"/>
      <c r="B18" s="5"/>
      <c r="C18" s="5"/>
      <c r="D18" s="4"/>
      <c r="E18" s="5"/>
      <c r="F18" s="5"/>
    </row>
    <row r="19" spans="1:6" ht="15">
      <c r="A19" s="5"/>
      <c r="B19" s="5"/>
      <c r="C19" s="5"/>
      <c r="D19" s="4"/>
      <c r="E19" s="5"/>
      <c r="F19" s="5"/>
    </row>
    <row r="20" spans="1:6" ht="15">
      <c r="A20" s="5"/>
      <c r="B20" s="5"/>
      <c r="C20" s="5"/>
      <c r="D20" s="4"/>
      <c r="E20" s="5"/>
      <c r="F20" s="5"/>
    </row>
    <row r="21" spans="1:6" ht="15">
      <c r="A21" s="5"/>
      <c r="B21" s="5"/>
      <c r="C21" s="5"/>
      <c r="D21" s="4"/>
      <c r="E21" s="5"/>
      <c r="F21" s="5"/>
    </row>
    <row r="22" spans="1:6" ht="15">
      <c r="A22" s="5"/>
      <c r="B22" s="5"/>
      <c r="C22" s="5"/>
      <c r="D22" s="4"/>
      <c r="E22" s="5"/>
      <c r="F22" s="5"/>
    </row>
    <row r="23" spans="1:6" ht="15">
      <c r="A23" s="5"/>
      <c r="B23" s="5"/>
      <c r="C23" s="5"/>
      <c r="D23" s="4"/>
      <c r="E23" s="5"/>
      <c r="F23" s="5"/>
    </row>
    <row r="24" spans="1:6" ht="15">
      <c r="A24" s="5"/>
      <c r="B24" s="5"/>
      <c r="C24" s="5"/>
      <c r="D24" s="4"/>
      <c r="E24" s="5"/>
      <c r="F24" s="5"/>
    </row>
  </sheetData>
  <sheetProtection/>
  <mergeCells count="2">
    <mergeCell ref="B1:C1"/>
    <mergeCell ref="L5:N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7">
      <selection activeCell="W5" sqref="W5"/>
    </sheetView>
  </sheetViews>
  <sheetFormatPr defaultColWidth="9.140625" defaultRowHeight="12.75"/>
  <cols>
    <col min="1" max="1" width="9.140625" style="9" customWidth="1"/>
    <col min="2" max="2" width="49.28125" style="10" customWidth="1"/>
    <col min="3" max="4" width="3.8515625" style="9" bestFit="1" customWidth="1"/>
    <col min="5" max="9" width="3.8515625" style="10" bestFit="1" customWidth="1"/>
    <col min="10" max="11" width="6.8515625" style="10" bestFit="1" customWidth="1"/>
    <col min="12" max="12" width="8.421875" style="10" bestFit="1" customWidth="1"/>
    <col min="13" max="14" width="6.28125" style="10" bestFit="1" customWidth="1"/>
    <col min="15" max="16" width="8.421875" style="10" bestFit="1" customWidth="1"/>
    <col min="17" max="16384" width="9.140625" style="10" customWidth="1"/>
  </cols>
  <sheetData>
    <row r="1" spans="1:4" ht="15">
      <c r="A1" s="4" t="s">
        <v>227</v>
      </c>
      <c r="B1" s="141" t="s">
        <v>59</v>
      </c>
      <c r="C1" s="141"/>
      <c r="D1" s="4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45">
      <c r="A3" s="79">
        <v>1</v>
      </c>
      <c r="B3" s="81" t="s">
        <v>345</v>
      </c>
      <c r="C3" s="78" t="s">
        <v>28</v>
      </c>
      <c r="D3" s="78">
        <v>30</v>
      </c>
      <c r="E3" s="88"/>
      <c r="F3" s="88"/>
      <c r="G3" s="88"/>
      <c r="H3" s="88"/>
      <c r="I3" s="88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45">
      <c r="A4" s="79">
        <v>2</v>
      </c>
      <c r="B4" s="81" t="s">
        <v>346</v>
      </c>
      <c r="C4" s="78" t="s">
        <v>28</v>
      </c>
      <c r="D4" s="78">
        <v>20</v>
      </c>
      <c r="E4" s="88"/>
      <c r="F4" s="88"/>
      <c r="G4" s="88"/>
      <c r="H4" s="88"/>
      <c r="I4" s="88"/>
      <c r="J4" s="115"/>
      <c r="K4" s="116">
        <f aca="true" t="shared" si="0" ref="K4:K12">J4*1.2</f>
        <v>0</v>
      </c>
      <c r="L4" s="117" t="e">
        <f aca="true" t="shared" si="1" ref="L4:L12">D4/I4</f>
        <v>#DIV/0!</v>
      </c>
      <c r="M4" s="118">
        <f aca="true" t="shared" si="2" ref="M4:M12">J4*I4</f>
        <v>0</v>
      </c>
      <c r="N4" s="118">
        <f aca="true" t="shared" si="3" ref="N4:N12">M4*1.2</f>
        <v>0</v>
      </c>
      <c r="O4" s="118" t="e">
        <f aca="true" t="shared" si="4" ref="O4:O12">L4*M4</f>
        <v>#DIV/0!</v>
      </c>
      <c r="P4" s="118" t="e">
        <f aca="true" t="shared" si="5" ref="P4:P12">O4*1.2</f>
        <v>#DIV/0!</v>
      </c>
    </row>
    <row r="5" spans="1:16" ht="45">
      <c r="A5" s="79">
        <v>3</v>
      </c>
      <c r="B5" s="81" t="s">
        <v>347</v>
      </c>
      <c r="C5" s="78" t="s">
        <v>28</v>
      </c>
      <c r="D5" s="78">
        <v>20</v>
      </c>
      <c r="E5" s="88"/>
      <c r="F5" s="88"/>
      <c r="G5" s="88"/>
      <c r="H5" s="88"/>
      <c r="I5" s="88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ht="30">
      <c r="A6" s="79">
        <v>4</v>
      </c>
      <c r="B6" s="81" t="s">
        <v>348</v>
      </c>
      <c r="C6" s="78" t="s">
        <v>28</v>
      </c>
      <c r="D6" s="78">
        <v>10</v>
      </c>
      <c r="E6" s="88"/>
      <c r="F6" s="88"/>
      <c r="G6" s="88"/>
      <c r="H6" s="88"/>
      <c r="I6" s="88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ht="45">
      <c r="A7" s="79">
        <v>5</v>
      </c>
      <c r="B7" s="81" t="s">
        <v>288</v>
      </c>
      <c r="C7" s="78" t="s">
        <v>28</v>
      </c>
      <c r="D7" s="78">
        <v>10</v>
      </c>
      <c r="E7" s="88"/>
      <c r="F7" s="88"/>
      <c r="G7" s="88"/>
      <c r="H7" s="88"/>
      <c r="I7" s="88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ht="15.75">
      <c r="A8" s="79">
        <v>6</v>
      </c>
      <c r="B8" s="81" t="s">
        <v>289</v>
      </c>
      <c r="C8" s="78" t="s">
        <v>28</v>
      </c>
      <c r="D8" s="78">
        <v>10</v>
      </c>
      <c r="E8" s="88"/>
      <c r="F8" s="88"/>
      <c r="G8" s="88"/>
      <c r="H8" s="88"/>
      <c r="I8" s="88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ht="60">
      <c r="A9" s="79">
        <v>7</v>
      </c>
      <c r="B9" s="81" t="s">
        <v>360</v>
      </c>
      <c r="C9" s="78" t="s">
        <v>28</v>
      </c>
      <c r="D9" s="78">
        <v>80</v>
      </c>
      <c r="E9" s="88"/>
      <c r="F9" s="88"/>
      <c r="G9" s="88"/>
      <c r="H9" s="88"/>
      <c r="I9" s="88"/>
      <c r="J9" s="115"/>
      <c r="K9" s="116">
        <f t="shared" si="0"/>
        <v>0</v>
      </c>
      <c r="L9" s="117" t="e">
        <f t="shared" si="1"/>
        <v>#DIV/0!</v>
      </c>
      <c r="M9" s="118">
        <f t="shared" si="2"/>
        <v>0</v>
      </c>
      <c r="N9" s="118">
        <f t="shared" si="3"/>
        <v>0</v>
      </c>
      <c r="O9" s="118" t="e">
        <f t="shared" si="4"/>
        <v>#DIV/0!</v>
      </c>
      <c r="P9" s="118" t="e">
        <f t="shared" si="5"/>
        <v>#DIV/0!</v>
      </c>
    </row>
    <row r="10" spans="1:16" ht="75">
      <c r="A10" s="79">
        <v>8</v>
      </c>
      <c r="B10" s="81" t="s">
        <v>349</v>
      </c>
      <c r="C10" s="78" t="s">
        <v>28</v>
      </c>
      <c r="D10" s="78">
        <v>4</v>
      </c>
      <c r="E10" s="88"/>
      <c r="F10" s="88"/>
      <c r="G10" s="88"/>
      <c r="H10" s="88"/>
      <c r="I10" s="88"/>
      <c r="J10" s="115"/>
      <c r="K10" s="116">
        <f t="shared" si="0"/>
        <v>0</v>
      </c>
      <c r="L10" s="117" t="e">
        <f t="shared" si="1"/>
        <v>#DIV/0!</v>
      </c>
      <c r="M10" s="118">
        <f t="shared" si="2"/>
        <v>0</v>
      </c>
      <c r="N10" s="118">
        <f t="shared" si="3"/>
        <v>0</v>
      </c>
      <c r="O10" s="118" t="e">
        <f t="shared" si="4"/>
        <v>#DIV/0!</v>
      </c>
      <c r="P10" s="118" t="e">
        <f t="shared" si="5"/>
        <v>#DIV/0!</v>
      </c>
    </row>
    <row r="11" spans="1:16" ht="60">
      <c r="A11" s="79">
        <v>9</v>
      </c>
      <c r="B11" s="77" t="s">
        <v>10</v>
      </c>
      <c r="C11" s="78" t="s">
        <v>28</v>
      </c>
      <c r="D11" s="78">
        <v>30</v>
      </c>
      <c r="E11" s="88"/>
      <c r="F11" s="88"/>
      <c r="G11" s="88"/>
      <c r="H11" s="88"/>
      <c r="I11" s="88"/>
      <c r="J11" s="115"/>
      <c r="K11" s="116">
        <f t="shared" si="0"/>
        <v>0</v>
      </c>
      <c r="L11" s="117" t="e">
        <f t="shared" si="1"/>
        <v>#DIV/0!</v>
      </c>
      <c r="M11" s="118">
        <f t="shared" si="2"/>
        <v>0</v>
      </c>
      <c r="N11" s="118">
        <f t="shared" si="3"/>
        <v>0</v>
      </c>
      <c r="O11" s="118" t="e">
        <f t="shared" si="4"/>
        <v>#DIV/0!</v>
      </c>
      <c r="P11" s="118" t="e">
        <f t="shared" si="5"/>
        <v>#DIV/0!</v>
      </c>
    </row>
    <row r="12" spans="1:16" ht="60">
      <c r="A12" s="79">
        <v>10</v>
      </c>
      <c r="B12" s="77" t="s">
        <v>11</v>
      </c>
      <c r="C12" s="78" t="s">
        <v>28</v>
      </c>
      <c r="D12" s="78">
        <v>20</v>
      </c>
      <c r="E12" s="88"/>
      <c r="F12" s="88"/>
      <c r="G12" s="88"/>
      <c r="H12" s="88"/>
      <c r="I12" s="88"/>
      <c r="J12" s="115"/>
      <c r="K12" s="116">
        <f t="shared" si="0"/>
        <v>0</v>
      </c>
      <c r="L12" s="117" t="e">
        <f t="shared" si="1"/>
        <v>#DIV/0!</v>
      </c>
      <c r="M12" s="118">
        <f t="shared" si="2"/>
        <v>0</v>
      </c>
      <c r="N12" s="118">
        <f t="shared" si="3"/>
        <v>0</v>
      </c>
      <c r="O12" s="118" t="e">
        <f t="shared" si="4"/>
        <v>#DIV/0!</v>
      </c>
      <c r="P12" s="118" t="e">
        <f t="shared" si="5"/>
        <v>#DIV/0!</v>
      </c>
    </row>
    <row r="13" spans="1:16" ht="15.75">
      <c r="A13" s="2"/>
      <c r="B13" s="2"/>
      <c r="C13" s="2"/>
      <c r="D13" s="110"/>
      <c r="E13" s="110"/>
      <c r="F13" s="110"/>
      <c r="G13" s="110"/>
      <c r="H13" s="2"/>
      <c r="I13" s="110"/>
      <c r="J13" s="2"/>
      <c r="K13" s="2"/>
      <c r="L13" s="136" t="s">
        <v>375</v>
      </c>
      <c r="M13" s="137"/>
      <c r="N13" s="138"/>
      <c r="O13" s="119" t="e">
        <f>SUM(O3:O12)</f>
        <v>#DIV/0!</v>
      </c>
      <c r="P13" s="119" t="e">
        <f>O13*1.2</f>
        <v>#DIV/0!</v>
      </c>
    </row>
    <row r="14" spans="1:14" ht="15.75">
      <c r="A14" s="111"/>
      <c r="B14" s="2" t="s">
        <v>376</v>
      </c>
      <c r="C14" s="112"/>
      <c r="D14" s="113"/>
      <c r="E14" s="113"/>
      <c r="F14" s="113"/>
      <c r="G14" s="113"/>
      <c r="H14" s="114"/>
      <c r="I14" s="113"/>
      <c r="J14" s="3"/>
      <c r="K14" s="3"/>
      <c r="L14" s="3"/>
      <c r="M14" s="3"/>
      <c r="N14" s="3"/>
    </row>
    <row r="15" spans="1:14" ht="15">
      <c r="A15" s="20"/>
      <c r="B15" s="6"/>
      <c r="C15" s="20"/>
      <c r="D15" s="20"/>
      <c r="E15" s="6"/>
      <c r="F15" s="6"/>
      <c r="G15" s="6"/>
      <c r="H15" s="6"/>
      <c r="I15" s="6"/>
      <c r="J15" s="6"/>
      <c r="K15" s="6"/>
      <c r="L15" s="6"/>
      <c r="M15" s="6"/>
      <c r="N15" s="6"/>
    </row>
  </sheetData>
  <sheetProtection/>
  <mergeCells count="2">
    <mergeCell ref="B1:C1"/>
    <mergeCell ref="L13:N1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D3" sqref="D3:D68"/>
    </sheetView>
  </sheetViews>
  <sheetFormatPr defaultColWidth="9.140625" defaultRowHeight="12.75"/>
  <cols>
    <col min="1" max="1" width="6.00390625" style="13" customWidth="1"/>
    <col min="2" max="2" width="48.00390625" style="5" customWidth="1"/>
    <col min="3" max="3" width="4.57421875" style="5" customWidth="1"/>
    <col min="4" max="4" width="8.57421875" style="13" customWidth="1"/>
    <col min="5" max="5" width="4.7109375" style="5" customWidth="1"/>
    <col min="6" max="6" width="4.8515625" style="5" customWidth="1"/>
    <col min="7" max="7" width="5.8515625" style="5" customWidth="1"/>
    <col min="8" max="8" width="5.57421875" style="5" customWidth="1"/>
    <col min="9" max="9" width="5.28125" style="5" customWidth="1"/>
    <col min="10" max="16384" width="9.140625" style="5" customWidth="1"/>
  </cols>
  <sheetData>
    <row r="1" spans="1:3" ht="28.5">
      <c r="A1" s="4" t="s">
        <v>266</v>
      </c>
      <c r="B1" s="26" t="s">
        <v>248</v>
      </c>
      <c r="C1" s="26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195">
      <c r="A3" s="16">
        <v>1</v>
      </c>
      <c r="B3" s="27" t="s">
        <v>62</v>
      </c>
      <c r="C3" s="16" t="s">
        <v>28</v>
      </c>
      <c r="D3" s="28">
        <v>2000</v>
      </c>
      <c r="E3" s="35"/>
      <c r="F3" s="35"/>
      <c r="G3" s="35"/>
      <c r="H3" s="35"/>
      <c r="I3" s="35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194.25">
      <c r="A4" s="16">
        <v>2</v>
      </c>
      <c r="B4" s="27" t="s">
        <v>63</v>
      </c>
      <c r="C4" s="16" t="s">
        <v>28</v>
      </c>
      <c r="D4" s="28">
        <v>2000</v>
      </c>
      <c r="E4" s="35"/>
      <c r="F4" s="35"/>
      <c r="G4" s="35"/>
      <c r="H4" s="35"/>
      <c r="I4" s="35"/>
      <c r="J4" s="115"/>
      <c r="K4" s="116">
        <f aca="true" t="shared" si="0" ref="K4:K67">J4*1.2</f>
        <v>0</v>
      </c>
      <c r="L4" s="117" t="e">
        <f aca="true" t="shared" si="1" ref="L4:L67">D4/I4</f>
        <v>#DIV/0!</v>
      </c>
      <c r="M4" s="118">
        <f aca="true" t="shared" si="2" ref="M4:M67">J4*I4</f>
        <v>0</v>
      </c>
      <c r="N4" s="118">
        <f aca="true" t="shared" si="3" ref="N4:N67">M4*1.2</f>
        <v>0</v>
      </c>
      <c r="O4" s="118" t="e">
        <f aca="true" t="shared" si="4" ref="O4:O67">L4*M4</f>
        <v>#DIV/0!</v>
      </c>
      <c r="P4" s="118" t="e">
        <f aca="true" t="shared" si="5" ref="P4:P67">O4*1.2</f>
        <v>#DIV/0!</v>
      </c>
    </row>
    <row r="5" spans="1:16" ht="194.25">
      <c r="A5" s="16">
        <v>3</v>
      </c>
      <c r="B5" s="27" t="s">
        <v>64</v>
      </c>
      <c r="C5" s="16" t="s">
        <v>28</v>
      </c>
      <c r="D5" s="28">
        <v>2000</v>
      </c>
      <c r="E5" s="35"/>
      <c r="F5" s="35"/>
      <c r="G5" s="35"/>
      <c r="H5" s="35"/>
      <c r="I5" s="35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ht="194.25">
      <c r="A6" s="16">
        <v>4</v>
      </c>
      <c r="B6" s="27" t="s">
        <v>65</v>
      </c>
      <c r="C6" s="16" t="s">
        <v>28</v>
      </c>
      <c r="D6" s="28">
        <v>6000</v>
      </c>
      <c r="E6" s="35"/>
      <c r="F6" s="35"/>
      <c r="G6" s="35"/>
      <c r="H6" s="35"/>
      <c r="I6" s="35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s="6" customFormat="1" ht="210">
      <c r="A7" s="16">
        <v>5</v>
      </c>
      <c r="B7" s="27" t="s">
        <v>66</v>
      </c>
      <c r="C7" s="16" t="s">
        <v>28</v>
      </c>
      <c r="D7" s="16">
        <v>1000</v>
      </c>
      <c r="E7" s="19"/>
      <c r="F7" s="19"/>
      <c r="G7" s="19"/>
      <c r="H7" s="19"/>
      <c r="I7" s="19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s="6" customFormat="1" ht="194.25">
      <c r="A8" s="16">
        <v>6</v>
      </c>
      <c r="B8" s="29" t="s">
        <v>67</v>
      </c>
      <c r="C8" s="16" t="s">
        <v>28</v>
      </c>
      <c r="D8" s="16">
        <v>12000</v>
      </c>
      <c r="E8" s="19"/>
      <c r="F8" s="19"/>
      <c r="G8" s="19"/>
      <c r="H8" s="19"/>
      <c r="I8" s="19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s="6" customFormat="1" ht="194.25">
      <c r="A9" s="16">
        <v>7</v>
      </c>
      <c r="B9" s="29" t="s">
        <v>68</v>
      </c>
      <c r="C9" s="16" t="s">
        <v>28</v>
      </c>
      <c r="D9" s="16">
        <v>20000</v>
      </c>
      <c r="E9" s="19"/>
      <c r="F9" s="19"/>
      <c r="G9" s="19"/>
      <c r="H9" s="19"/>
      <c r="I9" s="19"/>
      <c r="J9" s="115"/>
      <c r="K9" s="116">
        <f t="shared" si="0"/>
        <v>0</v>
      </c>
      <c r="L9" s="117" t="e">
        <f t="shared" si="1"/>
        <v>#DIV/0!</v>
      </c>
      <c r="M9" s="118">
        <f t="shared" si="2"/>
        <v>0</v>
      </c>
      <c r="N9" s="118">
        <f t="shared" si="3"/>
        <v>0</v>
      </c>
      <c r="O9" s="118" t="e">
        <f t="shared" si="4"/>
        <v>#DIV/0!</v>
      </c>
      <c r="P9" s="118" t="e">
        <f t="shared" si="5"/>
        <v>#DIV/0!</v>
      </c>
    </row>
    <row r="10" spans="1:16" s="6" customFormat="1" ht="194.25">
      <c r="A10" s="16">
        <v>8</v>
      </c>
      <c r="B10" s="29" t="s">
        <v>69</v>
      </c>
      <c r="C10" s="16" t="s">
        <v>28</v>
      </c>
      <c r="D10" s="16">
        <v>10000</v>
      </c>
      <c r="E10" s="19"/>
      <c r="F10" s="19"/>
      <c r="G10" s="19"/>
      <c r="H10" s="19"/>
      <c r="I10" s="19"/>
      <c r="J10" s="115"/>
      <c r="K10" s="116">
        <f t="shared" si="0"/>
        <v>0</v>
      </c>
      <c r="L10" s="117" t="e">
        <f t="shared" si="1"/>
        <v>#DIV/0!</v>
      </c>
      <c r="M10" s="118">
        <f t="shared" si="2"/>
        <v>0</v>
      </c>
      <c r="N10" s="118">
        <f t="shared" si="3"/>
        <v>0</v>
      </c>
      <c r="O10" s="118" t="e">
        <f t="shared" si="4"/>
        <v>#DIV/0!</v>
      </c>
      <c r="P10" s="118" t="e">
        <f t="shared" si="5"/>
        <v>#DIV/0!</v>
      </c>
    </row>
    <row r="11" spans="1:16" s="6" customFormat="1" ht="194.25">
      <c r="A11" s="16">
        <v>9</v>
      </c>
      <c r="B11" s="29" t="s">
        <v>70</v>
      </c>
      <c r="C11" s="16" t="s">
        <v>28</v>
      </c>
      <c r="D11" s="16">
        <v>2000</v>
      </c>
      <c r="E11" s="19"/>
      <c r="F11" s="19"/>
      <c r="G11" s="19"/>
      <c r="H11" s="19"/>
      <c r="I11" s="19"/>
      <c r="J11" s="115"/>
      <c r="K11" s="116">
        <f t="shared" si="0"/>
        <v>0</v>
      </c>
      <c r="L11" s="117" t="e">
        <f t="shared" si="1"/>
        <v>#DIV/0!</v>
      </c>
      <c r="M11" s="118">
        <f t="shared" si="2"/>
        <v>0</v>
      </c>
      <c r="N11" s="118">
        <f t="shared" si="3"/>
        <v>0</v>
      </c>
      <c r="O11" s="118" t="e">
        <f t="shared" si="4"/>
        <v>#DIV/0!</v>
      </c>
      <c r="P11" s="118" t="e">
        <f t="shared" si="5"/>
        <v>#DIV/0!</v>
      </c>
    </row>
    <row r="12" spans="1:16" s="6" customFormat="1" ht="75">
      <c r="A12" s="16">
        <v>10</v>
      </c>
      <c r="B12" s="29" t="s">
        <v>71</v>
      </c>
      <c r="C12" s="16" t="s">
        <v>28</v>
      </c>
      <c r="D12" s="16">
        <v>30000</v>
      </c>
      <c r="E12" s="19"/>
      <c r="F12" s="19"/>
      <c r="G12" s="19"/>
      <c r="H12" s="19"/>
      <c r="I12" s="19"/>
      <c r="J12" s="115"/>
      <c r="K12" s="116">
        <f t="shared" si="0"/>
        <v>0</v>
      </c>
      <c r="L12" s="117" t="e">
        <f t="shared" si="1"/>
        <v>#DIV/0!</v>
      </c>
      <c r="M12" s="118">
        <f t="shared" si="2"/>
        <v>0</v>
      </c>
      <c r="N12" s="118">
        <f t="shared" si="3"/>
        <v>0</v>
      </c>
      <c r="O12" s="118" t="e">
        <f t="shared" si="4"/>
        <v>#DIV/0!</v>
      </c>
      <c r="P12" s="118" t="e">
        <f t="shared" si="5"/>
        <v>#DIV/0!</v>
      </c>
    </row>
    <row r="13" spans="1:16" s="6" customFormat="1" ht="105">
      <c r="A13" s="16">
        <v>11</v>
      </c>
      <c r="B13" s="29" t="s">
        <v>72</v>
      </c>
      <c r="C13" s="16" t="s">
        <v>28</v>
      </c>
      <c r="D13" s="16">
        <v>4000</v>
      </c>
      <c r="E13" s="19"/>
      <c r="F13" s="19"/>
      <c r="G13" s="19"/>
      <c r="H13" s="19"/>
      <c r="I13" s="19"/>
      <c r="J13" s="115"/>
      <c r="K13" s="116">
        <f t="shared" si="0"/>
        <v>0</v>
      </c>
      <c r="L13" s="117" t="e">
        <f t="shared" si="1"/>
        <v>#DIV/0!</v>
      </c>
      <c r="M13" s="118">
        <f t="shared" si="2"/>
        <v>0</v>
      </c>
      <c r="N13" s="118">
        <f t="shared" si="3"/>
        <v>0</v>
      </c>
      <c r="O13" s="118" t="e">
        <f t="shared" si="4"/>
        <v>#DIV/0!</v>
      </c>
      <c r="P13" s="118" t="e">
        <f t="shared" si="5"/>
        <v>#DIV/0!</v>
      </c>
    </row>
    <row r="14" spans="1:16" s="6" customFormat="1" ht="105">
      <c r="A14" s="16">
        <v>12</v>
      </c>
      <c r="B14" s="29" t="s">
        <v>73</v>
      </c>
      <c r="C14" s="16" t="s">
        <v>28</v>
      </c>
      <c r="D14" s="16">
        <v>1000</v>
      </c>
      <c r="E14" s="19"/>
      <c r="F14" s="19"/>
      <c r="G14" s="19"/>
      <c r="H14" s="19"/>
      <c r="I14" s="19"/>
      <c r="J14" s="115"/>
      <c r="K14" s="116">
        <f t="shared" si="0"/>
        <v>0</v>
      </c>
      <c r="L14" s="117" t="e">
        <f t="shared" si="1"/>
        <v>#DIV/0!</v>
      </c>
      <c r="M14" s="118">
        <f t="shared" si="2"/>
        <v>0</v>
      </c>
      <c r="N14" s="118">
        <f t="shared" si="3"/>
        <v>0</v>
      </c>
      <c r="O14" s="118" t="e">
        <f t="shared" si="4"/>
        <v>#DIV/0!</v>
      </c>
      <c r="P14" s="118" t="e">
        <f t="shared" si="5"/>
        <v>#DIV/0!</v>
      </c>
    </row>
    <row r="15" spans="1:16" s="6" customFormat="1" ht="75">
      <c r="A15" s="16">
        <v>13</v>
      </c>
      <c r="B15" s="29" t="s">
        <v>322</v>
      </c>
      <c r="C15" s="16" t="s">
        <v>28</v>
      </c>
      <c r="D15" s="16">
        <v>1000</v>
      </c>
      <c r="E15" s="19"/>
      <c r="F15" s="19"/>
      <c r="G15" s="19"/>
      <c r="H15" s="19"/>
      <c r="I15" s="19"/>
      <c r="J15" s="115"/>
      <c r="K15" s="116">
        <f t="shared" si="0"/>
        <v>0</v>
      </c>
      <c r="L15" s="117" t="e">
        <f t="shared" si="1"/>
        <v>#DIV/0!</v>
      </c>
      <c r="M15" s="118">
        <f t="shared" si="2"/>
        <v>0</v>
      </c>
      <c r="N15" s="118">
        <f t="shared" si="3"/>
        <v>0</v>
      </c>
      <c r="O15" s="118" t="e">
        <f t="shared" si="4"/>
        <v>#DIV/0!</v>
      </c>
      <c r="P15" s="118" t="e">
        <f t="shared" si="5"/>
        <v>#DIV/0!</v>
      </c>
    </row>
    <row r="16" spans="1:16" s="6" customFormat="1" ht="30">
      <c r="A16" s="16">
        <v>14</v>
      </c>
      <c r="B16" s="30" t="s">
        <v>29</v>
      </c>
      <c r="C16" s="16" t="s">
        <v>28</v>
      </c>
      <c r="D16" s="16">
        <v>400</v>
      </c>
      <c r="E16" s="19"/>
      <c r="F16" s="19"/>
      <c r="G16" s="19"/>
      <c r="H16" s="19"/>
      <c r="I16" s="19"/>
      <c r="J16" s="115"/>
      <c r="K16" s="116">
        <f t="shared" si="0"/>
        <v>0</v>
      </c>
      <c r="L16" s="117" t="e">
        <f t="shared" si="1"/>
        <v>#DIV/0!</v>
      </c>
      <c r="M16" s="118">
        <f t="shared" si="2"/>
        <v>0</v>
      </c>
      <c r="N16" s="118">
        <f t="shared" si="3"/>
        <v>0</v>
      </c>
      <c r="O16" s="118" t="e">
        <f t="shared" si="4"/>
        <v>#DIV/0!</v>
      </c>
      <c r="P16" s="118" t="e">
        <f t="shared" si="5"/>
        <v>#DIV/0!</v>
      </c>
    </row>
    <row r="17" spans="1:16" s="6" customFormat="1" ht="15.75">
      <c r="A17" s="16">
        <v>15</v>
      </c>
      <c r="B17" s="27" t="s">
        <v>323</v>
      </c>
      <c r="C17" s="16" t="s">
        <v>28</v>
      </c>
      <c r="D17" s="16">
        <v>6000</v>
      </c>
      <c r="E17" s="19"/>
      <c r="F17" s="19"/>
      <c r="G17" s="19"/>
      <c r="H17" s="19"/>
      <c r="I17" s="19"/>
      <c r="J17" s="115"/>
      <c r="K17" s="116">
        <f t="shared" si="0"/>
        <v>0</v>
      </c>
      <c r="L17" s="117" t="e">
        <f t="shared" si="1"/>
        <v>#DIV/0!</v>
      </c>
      <c r="M17" s="118">
        <f t="shared" si="2"/>
        <v>0</v>
      </c>
      <c r="N17" s="118">
        <f t="shared" si="3"/>
        <v>0</v>
      </c>
      <c r="O17" s="118" t="e">
        <f t="shared" si="4"/>
        <v>#DIV/0!</v>
      </c>
      <c r="P17" s="118" t="e">
        <f t="shared" si="5"/>
        <v>#DIV/0!</v>
      </c>
    </row>
    <row r="18" spans="1:16" ht="15.75">
      <c r="A18" s="16">
        <v>16</v>
      </c>
      <c r="B18" s="27" t="s">
        <v>325</v>
      </c>
      <c r="C18" s="16" t="s">
        <v>28</v>
      </c>
      <c r="D18" s="28">
        <v>1000</v>
      </c>
      <c r="E18" s="35"/>
      <c r="F18" s="35"/>
      <c r="G18" s="35"/>
      <c r="H18" s="35"/>
      <c r="I18" s="35"/>
      <c r="J18" s="115"/>
      <c r="K18" s="116">
        <f t="shared" si="0"/>
        <v>0</v>
      </c>
      <c r="L18" s="117" t="e">
        <f t="shared" si="1"/>
        <v>#DIV/0!</v>
      </c>
      <c r="M18" s="118">
        <f t="shared" si="2"/>
        <v>0</v>
      </c>
      <c r="N18" s="118">
        <f t="shared" si="3"/>
        <v>0</v>
      </c>
      <c r="O18" s="118" t="e">
        <f t="shared" si="4"/>
        <v>#DIV/0!</v>
      </c>
      <c r="P18" s="118" t="e">
        <f t="shared" si="5"/>
        <v>#DIV/0!</v>
      </c>
    </row>
    <row r="19" spans="1:16" ht="15.75">
      <c r="A19" s="16">
        <v>17</v>
      </c>
      <c r="B19" s="27" t="s">
        <v>324</v>
      </c>
      <c r="C19" s="16" t="s">
        <v>28</v>
      </c>
      <c r="D19" s="28">
        <v>1000</v>
      </c>
      <c r="E19" s="35"/>
      <c r="F19" s="35"/>
      <c r="G19" s="35"/>
      <c r="H19" s="35"/>
      <c r="I19" s="35"/>
      <c r="J19" s="115"/>
      <c r="K19" s="116">
        <f t="shared" si="0"/>
        <v>0</v>
      </c>
      <c r="L19" s="117" t="e">
        <f t="shared" si="1"/>
        <v>#DIV/0!</v>
      </c>
      <c r="M19" s="118">
        <f t="shared" si="2"/>
        <v>0</v>
      </c>
      <c r="N19" s="118">
        <f t="shared" si="3"/>
        <v>0</v>
      </c>
      <c r="O19" s="118" t="e">
        <f t="shared" si="4"/>
        <v>#DIV/0!</v>
      </c>
      <c r="P19" s="118" t="e">
        <f t="shared" si="5"/>
        <v>#DIV/0!</v>
      </c>
    </row>
    <row r="20" spans="1:16" ht="30">
      <c r="A20" s="16">
        <v>18</v>
      </c>
      <c r="B20" s="27" t="s">
        <v>326</v>
      </c>
      <c r="C20" s="16" t="s">
        <v>28</v>
      </c>
      <c r="D20" s="28">
        <v>100</v>
      </c>
      <c r="E20" s="35"/>
      <c r="F20" s="35"/>
      <c r="G20" s="35"/>
      <c r="H20" s="35"/>
      <c r="I20" s="35"/>
      <c r="J20" s="115"/>
      <c r="K20" s="116">
        <f t="shared" si="0"/>
        <v>0</v>
      </c>
      <c r="L20" s="117" t="e">
        <f t="shared" si="1"/>
        <v>#DIV/0!</v>
      </c>
      <c r="M20" s="118">
        <f t="shared" si="2"/>
        <v>0</v>
      </c>
      <c r="N20" s="118">
        <f t="shared" si="3"/>
        <v>0</v>
      </c>
      <c r="O20" s="118" t="e">
        <f t="shared" si="4"/>
        <v>#DIV/0!</v>
      </c>
      <c r="P20" s="118" t="e">
        <f t="shared" si="5"/>
        <v>#DIV/0!</v>
      </c>
    </row>
    <row r="21" spans="1:16" ht="45">
      <c r="A21" s="16">
        <v>19</v>
      </c>
      <c r="B21" s="31" t="s">
        <v>152</v>
      </c>
      <c r="C21" s="16" t="s">
        <v>28</v>
      </c>
      <c r="D21" s="28">
        <v>200</v>
      </c>
      <c r="E21" s="35"/>
      <c r="F21" s="35"/>
      <c r="G21" s="35"/>
      <c r="H21" s="35"/>
      <c r="I21" s="35"/>
      <c r="J21" s="115"/>
      <c r="K21" s="116">
        <f t="shared" si="0"/>
        <v>0</v>
      </c>
      <c r="L21" s="117" t="e">
        <f t="shared" si="1"/>
        <v>#DIV/0!</v>
      </c>
      <c r="M21" s="118">
        <f t="shared" si="2"/>
        <v>0</v>
      </c>
      <c r="N21" s="118">
        <f t="shared" si="3"/>
        <v>0</v>
      </c>
      <c r="O21" s="118" t="e">
        <f t="shared" si="4"/>
        <v>#DIV/0!</v>
      </c>
      <c r="P21" s="118" t="e">
        <f t="shared" si="5"/>
        <v>#DIV/0!</v>
      </c>
    </row>
    <row r="22" spans="1:16" ht="30">
      <c r="A22" s="16">
        <v>20</v>
      </c>
      <c r="B22" s="29" t="s">
        <v>178</v>
      </c>
      <c r="C22" s="16" t="s">
        <v>28</v>
      </c>
      <c r="D22" s="28">
        <v>400</v>
      </c>
      <c r="E22" s="35"/>
      <c r="F22" s="35"/>
      <c r="G22" s="35"/>
      <c r="H22" s="35"/>
      <c r="I22" s="35"/>
      <c r="J22" s="115"/>
      <c r="K22" s="116">
        <f t="shared" si="0"/>
        <v>0</v>
      </c>
      <c r="L22" s="117" t="e">
        <f t="shared" si="1"/>
        <v>#DIV/0!</v>
      </c>
      <c r="M22" s="118">
        <f t="shared" si="2"/>
        <v>0</v>
      </c>
      <c r="N22" s="118">
        <f t="shared" si="3"/>
        <v>0</v>
      </c>
      <c r="O22" s="118" t="e">
        <f t="shared" si="4"/>
        <v>#DIV/0!</v>
      </c>
      <c r="P22" s="118" t="e">
        <f t="shared" si="5"/>
        <v>#DIV/0!</v>
      </c>
    </row>
    <row r="23" spans="1:16" s="6" customFormat="1" ht="30">
      <c r="A23" s="16">
        <v>21</v>
      </c>
      <c r="B23" s="29" t="s">
        <v>153</v>
      </c>
      <c r="C23" s="28" t="s">
        <v>28</v>
      </c>
      <c r="D23" s="16">
        <v>1000</v>
      </c>
      <c r="E23" s="19"/>
      <c r="F23" s="19"/>
      <c r="G23" s="19"/>
      <c r="H23" s="19"/>
      <c r="I23" s="19"/>
      <c r="J23" s="115"/>
      <c r="K23" s="116">
        <f t="shared" si="0"/>
        <v>0</v>
      </c>
      <c r="L23" s="117" t="e">
        <f t="shared" si="1"/>
        <v>#DIV/0!</v>
      </c>
      <c r="M23" s="118">
        <f t="shared" si="2"/>
        <v>0</v>
      </c>
      <c r="N23" s="118">
        <f t="shared" si="3"/>
        <v>0</v>
      </c>
      <c r="O23" s="118" t="e">
        <f t="shared" si="4"/>
        <v>#DIV/0!</v>
      </c>
      <c r="P23" s="118" t="e">
        <f t="shared" si="5"/>
        <v>#DIV/0!</v>
      </c>
    </row>
    <row r="24" spans="1:16" s="6" customFormat="1" ht="30">
      <c r="A24" s="16">
        <v>22</v>
      </c>
      <c r="B24" s="29" t="s">
        <v>154</v>
      </c>
      <c r="C24" s="28" t="s">
        <v>28</v>
      </c>
      <c r="D24" s="16">
        <v>200</v>
      </c>
      <c r="E24" s="19"/>
      <c r="F24" s="19"/>
      <c r="G24" s="19"/>
      <c r="H24" s="19"/>
      <c r="I24" s="19"/>
      <c r="J24" s="115"/>
      <c r="K24" s="116">
        <f t="shared" si="0"/>
        <v>0</v>
      </c>
      <c r="L24" s="117" t="e">
        <f t="shared" si="1"/>
        <v>#DIV/0!</v>
      </c>
      <c r="M24" s="118">
        <f t="shared" si="2"/>
        <v>0</v>
      </c>
      <c r="N24" s="118">
        <f t="shared" si="3"/>
        <v>0</v>
      </c>
      <c r="O24" s="118" t="e">
        <f t="shared" si="4"/>
        <v>#DIV/0!</v>
      </c>
      <c r="P24" s="118" t="e">
        <f t="shared" si="5"/>
        <v>#DIV/0!</v>
      </c>
    </row>
    <row r="25" spans="1:16" s="6" customFormat="1" ht="195">
      <c r="A25" s="16">
        <v>23</v>
      </c>
      <c r="B25" s="64" t="s">
        <v>350</v>
      </c>
      <c r="C25" s="22" t="s">
        <v>28</v>
      </c>
      <c r="D25" s="22">
        <v>40</v>
      </c>
      <c r="E25" s="14"/>
      <c r="F25" s="95"/>
      <c r="G25" s="94"/>
      <c r="H25" s="94"/>
      <c r="I25" s="94"/>
      <c r="J25" s="115"/>
      <c r="K25" s="116">
        <f t="shared" si="0"/>
        <v>0</v>
      </c>
      <c r="L25" s="117" t="e">
        <f t="shared" si="1"/>
        <v>#DIV/0!</v>
      </c>
      <c r="M25" s="118">
        <f t="shared" si="2"/>
        <v>0</v>
      </c>
      <c r="N25" s="118">
        <f t="shared" si="3"/>
        <v>0</v>
      </c>
      <c r="O25" s="118" t="e">
        <f t="shared" si="4"/>
        <v>#DIV/0!</v>
      </c>
      <c r="P25" s="118" t="e">
        <f t="shared" si="5"/>
        <v>#DIV/0!</v>
      </c>
    </row>
    <row r="26" spans="1:16" s="6" customFormat="1" ht="195">
      <c r="A26" s="16">
        <v>24</v>
      </c>
      <c r="B26" s="64" t="s">
        <v>351</v>
      </c>
      <c r="C26" s="22" t="s">
        <v>28</v>
      </c>
      <c r="D26" s="22">
        <v>40</v>
      </c>
      <c r="E26" s="14"/>
      <c r="F26" s="95"/>
      <c r="G26" s="94"/>
      <c r="H26" s="94"/>
      <c r="I26" s="94"/>
      <c r="J26" s="115"/>
      <c r="K26" s="116">
        <f t="shared" si="0"/>
        <v>0</v>
      </c>
      <c r="L26" s="117" t="e">
        <f t="shared" si="1"/>
        <v>#DIV/0!</v>
      </c>
      <c r="M26" s="118">
        <f t="shared" si="2"/>
        <v>0</v>
      </c>
      <c r="N26" s="118">
        <f t="shared" si="3"/>
        <v>0</v>
      </c>
      <c r="O26" s="118" t="e">
        <f t="shared" si="4"/>
        <v>#DIV/0!</v>
      </c>
      <c r="P26" s="118" t="e">
        <f t="shared" si="5"/>
        <v>#DIV/0!</v>
      </c>
    </row>
    <row r="27" spans="1:16" s="6" customFormat="1" ht="195">
      <c r="A27" s="16">
        <v>25</v>
      </c>
      <c r="B27" s="64" t="s">
        <v>352</v>
      </c>
      <c r="C27" s="22" t="s">
        <v>28</v>
      </c>
      <c r="D27" s="22">
        <v>40</v>
      </c>
      <c r="E27" s="14"/>
      <c r="F27" s="95"/>
      <c r="G27" s="94"/>
      <c r="H27" s="94"/>
      <c r="I27" s="94"/>
      <c r="J27" s="115"/>
      <c r="K27" s="116">
        <f t="shared" si="0"/>
        <v>0</v>
      </c>
      <c r="L27" s="117" t="e">
        <f t="shared" si="1"/>
        <v>#DIV/0!</v>
      </c>
      <c r="M27" s="118">
        <f t="shared" si="2"/>
        <v>0</v>
      </c>
      <c r="N27" s="118">
        <f t="shared" si="3"/>
        <v>0</v>
      </c>
      <c r="O27" s="118" t="e">
        <f t="shared" si="4"/>
        <v>#DIV/0!</v>
      </c>
      <c r="P27" s="118" t="e">
        <f t="shared" si="5"/>
        <v>#DIV/0!</v>
      </c>
    </row>
    <row r="28" spans="1:16" s="6" customFormat="1" ht="195">
      <c r="A28" s="16">
        <v>26</v>
      </c>
      <c r="B28" s="64" t="s">
        <v>353</v>
      </c>
      <c r="C28" s="22" t="s">
        <v>28</v>
      </c>
      <c r="D28" s="22">
        <v>40</v>
      </c>
      <c r="E28" s="14"/>
      <c r="F28" s="95"/>
      <c r="G28" s="94"/>
      <c r="H28" s="94"/>
      <c r="I28" s="94"/>
      <c r="J28" s="115"/>
      <c r="K28" s="116">
        <f t="shared" si="0"/>
        <v>0</v>
      </c>
      <c r="L28" s="117" t="e">
        <f t="shared" si="1"/>
        <v>#DIV/0!</v>
      </c>
      <c r="M28" s="118">
        <f t="shared" si="2"/>
        <v>0</v>
      </c>
      <c r="N28" s="118">
        <f t="shared" si="3"/>
        <v>0</v>
      </c>
      <c r="O28" s="118" t="e">
        <f t="shared" si="4"/>
        <v>#DIV/0!</v>
      </c>
      <c r="P28" s="118" t="e">
        <f t="shared" si="5"/>
        <v>#DIV/0!</v>
      </c>
    </row>
    <row r="29" spans="1:16" s="6" customFormat="1" ht="195">
      <c r="A29" s="16">
        <v>27</v>
      </c>
      <c r="B29" s="93" t="s">
        <v>354</v>
      </c>
      <c r="C29" s="14" t="s">
        <v>28</v>
      </c>
      <c r="D29" s="14">
        <v>50</v>
      </c>
      <c r="E29" s="19"/>
      <c r="F29" s="19"/>
      <c r="G29" s="19"/>
      <c r="H29" s="19"/>
      <c r="I29" s="19"/>
      <c r="J29" s="115"/>
      <c r="K29" s="116">
        <f t="shared" si="0"/>
        <v>0</v>
      </c>
      <c r="L29" s="117" t="e">
        <f t="shared" si="1"/>
        <v>#DIV/0!</v>
      </c>
      <c r="M29" s="118">
        <f t="shared" si="2"/>
        <v>0</v>
      </c>
      <c r="N29" s="118">
        <f t="shared" si="3"/>
        <v>0</v>
      </c>
      <c r="O29" s="118" t="e">
        <f t="shared" si="4"/>
        <v>#DIV/0!</v>
      </c>
      <c r="P29" s="118" t="e">
        <f t="shared" si="5"/>
        <v>#DIV/0!</v>
      </c>
    </row>
    <row r="30" spans="1:16" s="6" customFormat="1" ht="195">
      <c r="A30" s="16">
        <v>28</v>
      </c>
      <c r="B30" s="93" t="s">
        <v>355</v>
      </c>
      <c r="C30" s="14" t="s">
        <v>28</v>
      </c>
      <c r="D30" s="14">
        <v>50</v>
      </c>
      <c r="E30" s="19"/>
      <c r="F30" s="19"/>
      <c r="G30" s="19"/>
      <c r="H30" s="19"/>
      <c r="I30" s="19"/>
      <c r="J30" s="115"/>
      <c r="K30" s="116">
        <f t="shared" si="0"/>
        <v>0</v>
      </c>
      <c r="L30" s="117" t="e">
        <f t="shared" si="1"/>
        <v>#DIV/0!</v>
      </c>
      <c r="M30" s="118">
        <f t="shared" si="2"/>
        <v>0</v>
      </c>
      <c r="N30" s="118">
        <f t="shared" si="3"/>
        <v>0</v>
      </c>
      <c r="O30" s="118" t="e">
        <f t="shared" si="4"/>
        <v>#DIV/0!</v>
      </c>
      <c r="P30" s="118" t="e">
        <f t="shared" si="5"/>
        <v>#DIV/0!</v>
      </c>
    </row>
    <row r="31" spans="1:16" s="6" customFormat="1" ht="132.75">
      <c r="A31" s="16">
        <v>29</v>
      </c>
      <c r="B31" s="93" t="s">
        <v>356</v>
      </c>
      <c r="C31" s="14" t="s">
        <v>103</v>
      </c>
      <c r="D31" s="14">
        <v>50</v>
      </c>
      <c r="E31" s="14"/>
      <c r="F31" s="94"/>
      <c r="G31" s="94"/>
      <c r="H31" s="94"/>
      <c r="I31" s="94"/>
      <c r="J31" s="115"/>
      <c r="K31" s="116">
        <f t="shared" si="0"/>
        <v>0</v>
      </c>
      <c r="L31" s="117" t="e">
        <f t="shared" si="1"/>
        <v>#DIV/0!</v>
      </c>
      <c r="M31" s="118">
        <f t="shared" si="2"/>
        <v>0</v>
      </c>
      <c r="N31" s="118">
        <f t="shared" si="3"/>
        <v>0</v>
      </c>
      <c r="O31" s="118" t="e">
        <f t="shared" si="4"/>
        <v>#DIV/0!</v>
      </c>
      <c r="P31" s="118" t="e">
        <f t="shared" si="5"/>
        <v>#DIV/0!</v>
      </c>
    </row>
    <row r="32" spans="1:16" s="6" customFormat="1" ht="132.75">
      <c r="A32" s="16">
        <v>30</v>
      </c>
      <c r="B32" s="93" t="s">
        <v>357</v>
      </c>
      <c r="C32" s="14" t="s">
        <v>103</v>
      </c>
      <c r="D32" s="14">
        <v>50</v>
      </c>
      <c r="E32" s="14"/>
      <c r="F32" s="94"/>
      <c r="G32" s="94"/>
      <c r="H32" s="94"/>
      <c r="I32" s="94"/>
      <c r="J32" s="115"/>
      <c r="K32" s="116">
        <f t="shared" si="0"/>
        <v>0</v>
      </c>
      <c r="L32" s="117" t="e">
        <f t="shared" si="1"/>
        <v>#DIV/0!</v>
      </c>
      <c r="M32" s="118">
        <f t="shared" si="2"/>
        <v>0</v>
      </c>
      <c r="N32" s="118">
        <f t="shared" si="3"/>
        <v>0</v>
      </c>
      <c r="O32" s="118" t="e">
        <f t="shared" si="4"/>
        <v>#DIV/0!</v>
      </c>
      <c r="P32" s="118" t="e">
        <f t="shared" si="5"/>
        <v>#DIV/0!</v>
      </c>
    </row>
    <row r="33" spans="1:16" s="6" customFormat="1" ht="132.75">
      <c r="A33" s="16">
        <v>31</v>
      </c>
      <c r="B33" s="93" t="s">
        <v>8</v>
      </c>
      <c r="C33" s="14" t="s">
        <v>28</v>
      </c>
      <c r="D33" s="14">
        <v>100</v>
      </c>
      <c r="E33" s="19"/>
      <c r="F33" s="19"/>
      <c r="G33" s="19"/>
      <c r="H33" s="19"/>
      <c r="I33" s="19"/>
      <c r="J33" s="115"/>
      <c r="K33" s="116">
        <f t="shared" si="0"/>
        <v>0</v>
      </c>
      <c r="L33" s="117" t="e">
        <f t="shared" si="1"/>
        <v>#DIV/0!</v>
      </c>
      <c r="M33" s="118">
        <f t="shared" si="2"/>
        <v>0</v>
      </c>
      <c r="N33" s="118">
        <f t="shared" si="3"/>
        <v>0</v>
      </c>
      <c r="O33" s="118" t="e">
        <f t="shared" si="4"/>
        <v>#DIV/0!</v>
      </c>
      <c r="P33" s="118" t="e">
        <f t="shared" si="5"/>
        <v>#DIV/0!</v>
      </c>
    </row>
    <row r="34" spans="1:16" s="6" customFormat="1" ht="132.75">
      <c r="A34" s="16">
        <v>32</v>
      </c>
      <c r="B34" s="93" t="s">
        <v>9</v>
      </c>
      <c r="C34" s="14" t="s">
        <v>28</v>
      </c>
      <c r="D34" s="14">
        <v>100</v>
      </c>
      <c r="E34" s="19"/>
      <c r="F34" s="19"/>
      <c r="G34" s="19"/>
      <c r="H34" s="19"/>
      <c r="I34" s="19"/>
      <c r="J34" s="115"/>
      <c r="K34" s="116">
        <f t="shared" si="0"/>
        <v>0</v>
      </c>
      <c r="L34" s="117" t="e">
        <f t="shared" si="1"/>
        <v>#DIV/0!</v>
      </c>
      <c r="M34" s="118">
        <f t="shared" si="2"/>
        <v>0</v>
      </c>
      <c r="N34" s="118">
        <f t="shared" si="3"/>
        <v>0</v>
      </c>
      <c r="O34" s="118" t="e">
        <f t="shared" si="4"/>
        <v>#DIV/0!</v>
      </c>
      <c r="P34" s="118" t="e">
        <f t="shared" si="5"/>
        <v>#DIV/0!</v>
      </c>
    </row>
    <row r="35" spans="1:16" s="6" customFormat="1" ht="132.75">
      <c r="A35" s="16">
        <v>33</v>
      </c>
      <c r="B35" s="93" t="s">
        <v>358</v>
      </c>
      <c r="C35" s="14" t="s">
        <v>28</v>
      </c>
      <c r="D35" s="14">
        <v>20</v>
      </c>
      <c r="E35" s="14"/>
      <c r="F35" s="94"/>
      <c r="G35" s="94"/>
      <c r="H35" s="94"/>
      <c r="I35" s="94"/>
      <c r="J35" s="115"/>
      <c r="K35" s="116">
        <f t="shared" si="0"/>
        <v>0</v>
      </c>
      <c r="L35" s="117" t="e">
        <f t="shared" si="1"/>
        <v>#DIV/0!</v>
      </c>
      <c r="M35" s="118">
        <f t="shared" si="2"/>
        <v>0</v>
      </c>
      <c r="N35" s="118">
        <f t="shared" si="3"/>
        <v>0</v>
      </c>
      <c r="O35" s="118" t="e">
        <f t="shared" si="4"/>
        <v>#DIV/0!</v>
      </c>
      <c r="P35" s="118" t="e">
        <f t="shared" si="5"/>
        <v>#DIV/0!</v>
      </c>
    </row>
    <row r="36" spans="1:16" s="6" customFormat="1" ht="132.75">
      <c r="A36" s="16">
        <v>34</v>
      </c>
      <c r="B36" s="93" t="s">
        <v>359</v>
      </c>
      <c r="C36" s="14" t="s">
        <v>28</v>
      </c>
      <c r="D36" s="14">
        <v>40</v>
      </c>
      <c r="E36" s="14"/>
      <c r="F36" s="94"/>
      <c r="G36" s="94"/>
      <c r="H36" s="94"/>
      <c r="I36" s="94"/>
      <c r="J36" s="115"/>
      <c r="K36" s="116">
        <f t="shared" si="0"/>
        <v>0</v>
      </c>
      <c r="L36" s="117" t="e">
        <f t="shared" si="1"/>
        <v>#DIV/0!</v>
      </c>
      <c r="M36" s="118">
        <f t="shared" si="2"/>
        <v>0</v>
      </c>
      <c r="N36" s="118">
        <f t="shared" si="3"/>
        <v>0</v>
      </c>
      <c r="O36" s="118" t="e">
        <f t="shared" si="4"/>
        <v>#DIV/0!</v>
      </c>
      <c r="P36" s="118" t="e">
        <f t="shared" si="5"/>
        <v>#DIV/0!</v>
      </c>
    </row>
    <row r="37" spans="1:16" s="6" customFormat="1" ht="90">
      <c r="A37" s="16">
        <v>35</v>
      </c>
      <c r="B37" s="93" t="s">
        <v>74</v>
      </c>
      <c r="C37" s="14" t="s">
        <v>28</v>
      </c>
      <c r="D37" s="14">
        <v>50</v>
      </c>
      <c r="E37" s="19"/>
      <c r="F37" s="19"/>
      <c r="G37" s="19"/>
      <c r="H37" s="19"/>
      <c r="I37" s="19"/>
      <c r="J37" s="115"/>
      <c r="K37" s="116">
        <f t="shared" si="0"/>
        <v>0</v>
      </c>
      <c r="L37" s="117" t="e">
        <f t="shared" si="1"/>
        <v>#DIV/0!</v>
      </c>
      <c r="M37" s="118">
        <f t="shared" si="2"/>
        <v>0</v>
      </c>
      <c r="N37" s="118">
        <f t="shared" si="3"/>
        <v>0</v>
      </c>
      <c r="O37" s="118" t="e">
        <f t="shared" si="4"/>
        <v>#DIV/0!</v>
      </c>
      <c r="P37" s="118" t="e">
        <f t="shared" si="5"/>
        <v>#DIV/0!</v>
      </c>
    </row>
    <row r="38" spans="1:16" s="6" customFormat="1" ht="90">
      <c r="A38" s="16">
        <v>36</v>
      </c>
      <c r="B38" s="93" t="s">
        <v>292</v>
      </c>
      <c r="C38" s="14" t="s">
        <v>28</v>
      </c>
      <c r="D38" s="14">
        <v>50</v>
      </c>
      <c r="E38" s="19"/>
      <c r="F38" s="19"/>
      <c r="G38" s="19"/>
      <c r="H38" s="19"/>
      <c r="I38" s="19"/>
      <c r="J38" s="115"/>
      <c r="K38" s="116">
        <f t="shared" si="0"/>
        <v>0</v>
      </c>
      <c r="L38" s="117" t="e">
        <f t="shared" si="1"/>
        <v>#DIV/0!</v>
      </c>
      <c r="M38" s="118">
        <f t="shared" si="2"/>
        <v>0</v>
      </c>
      <c r="N38" s="118">
        <f t="shared" si="3"/>
        <v>0</v>
      </c>
      <c r="O38" s="118" t="e">
        <f t="shared" si="4"/>
        <v>#DIV/0!</v>
      </c>
      <c r="P38" s="118" t="e">
        <f t="shared" si="5"/>
        <v>#DIV/0!</v>
      </c>
    </row>
    <row r="39" spans="1:16" s="6" customFormat="1" ht="180">
      <c r="A39" s="16">
        <v>37</v>
      </c>
      <c r="B39" s="93" t="s">
        <v>0</v>
      </c>
      <c r="C39" s="14" t="s">
        <v>28</v>
      </c>
      <c r="D39" s="14">
        <v>800</v>
      </c>
      <c r="E39" s="19"/>
      <c r="F39" s="19"/>
      <c r="G39" s="19"/>
      <c r="H39" s="19"/>
      <c r="I39" s="19"/>
      <c r="J39" s="115"/>
      <c r="K39" s="116">
        <f t="shared" si="0"/>
        <v>0</v>
      </c>
      <c r="L39" s="117" t="e">
        <f t="shared" si="1"/>
        <v>#DIV/0!</v>
      </c>
      <c r="M39" s="118">
        <f t="shared" si="2"/>
        <v>0</v>
      </c>
      <c r="N39" s="118">
        <f t="shared" si="3"/>
        <v>0</v>
      </c>
      <c r="O39" s="118" t="e">
        <f t="shared" si="4"/>
        <v>#DIV/0!</v>
      </c>
      <c r="P39" s="118" t="e">
        <f t="shared" si="5"/>
        <v>#DIV/0!</v>
      </c>
    </row>
    <row r="40" spans="1:16" s="6" customFormat="1" ht="180">
      <c r="A40" s="16">
        <v>38</v>
      </c>
      <c r="B40" s="93" t="s">
        <v>1</v>
      </c>
      <c r="C40" s="14" t="s">
        <v>28</v>
      </c>
      <c r="D40" s="14">
        <v>200</v>
      </c>
      <c r="E40" s="14"/>
      <c r="F40" s="94"/>
      <c r="G40" s="94"/>
      <c r="H40" s="94"/>
      <c r="I40" s="94"/>
      <c r="J40" s="115"/>
      <c r="K40" s="116">
        <f t="shared" si="0"/>
        <v>0</v>
      </c>
      <c r="L40" s="117" t="e">
        <f t="shared" si="1"/>
        <v>#DIV/0!</v>
      </c>
      <c r="M40" s="118">
        <f t="shared" si="2"/>
        <v>0</v>
      </c>
      <c r="N40" s="118">
        <f t="shared" si="3"/>
        <v>0</v>
      </c>
      <c r="O40" s="118" t="e">
        <f t="shared" si="4"/>
        <v>#DIV/0!</v>
      </c>
      <c r="P40" s="118" t="e">
        <f t="shared" si="5"/>
        <v>#DIV/0!</v>
      </c>
    </row>
    <row r="41" spans="1:16" s="6" customFormat="1" ht="180">
      <c r="A41" s="16">
        <v>39</v>
      </c>
      <c r="B41" s="93" t="s">
        <v>2</v>
      </c>
      <c r="C41" s="14" t="s">
        <v>28</v>
      </c>
      <c r="D41" s="14">
        <v>2000</v>
      </c>
      <c r="E41" s="19"/>
      <c r="F41" s="19"/>
      <c r="G41" s="19"/>
      <c r="H41" s="19"/>
      <c r="I41" s="19"/>
      <c r="J41" s="115"/>
      <c r="K41" s="116">
        <f t="shared" si="0"/>
        <v>0</v>
      </c>
      <c r="L41" s="117" t="e">
        <f t="shared" si="1"/>
        <v>#DIV/0!</v>
      </c>
      <c r="M41" s="118">
        <f t="shared" si="2"/>
        <v>0</v>
      </c>
      <c r="N41" s="118">
        <f t="shared" si="3"/>
        <v>0</v>
      </c>
      <c r="O41" s="118" t="e">
        <f t="shared" si="4"/>
        <v>#DIV/0!</v>
      </c>
      <c r="P41" s="118" t="e">
        <f t="shared" si="5"/>
        <v>#DIV/0!</v>
      </c>
    </row>
    <row r="42" spans="1:16" s="6" customFormat="1" ht="135">
      <c r="A42" s="16">
        <v>40</v>
      </c>
      <c r="B42" s="93" t="s">
        <v>293</v>
      </c>
      <c r="C42" s="14" t="s">
        <v>28</v>
      </c>
      <c r="D42" s="14">
        <v>50</v>
      </c>
      <c r="E42" s="14"/>
      <c r="F42" s="94"/>
      <c r="G42" s="94"/>
      <c r="H42" s="94"/>
      <c r="I42" s="94"/>
      <c r="J42" s="115"/>
      <c r="K42" s="116">
        <f t="shared" si="0"/>
        <v>0</v>
      </c>
      <c r="L42" s="117" t="e">
        <f t="shared" si="1"/>
        <v>#DIV/0!</v>
      </c>
      <c r="M42" s="118">
        <f t="shared" si="2"/>
        <v>0</v>
      </c>
      <c r="N42" s="118">
        <f t="shared" si="3"/>
        <v>0</v>
      </c>
      <c r="O42" s="118" t="e">
        <f t="shared" si="4"/>
        <v>#DIV/0!</v>
      </c>
      <c r="P42" s="118" t="e">
        <f t="shared" si="5"/>
        <v>#DIV/0!</v>
      </c>
    </row>
    <row r="43" spans="1:16" s="6" customFormat="1" ht="135">
      <c r="A43" s="16">
        <v>41</v>
      </c>
      <c r="B43" s="93" t="s">
        <v>294</v>
      </c>
      <c r="C43" s="14" t="s">
        <v>28</v>
      </c>
      <c r="D43" s="14">
        <v>100</v>
      </c>
      <c r="E43" s="14"/>
      <c r="F43" s="94"/>
      <c r="G43" s="94"/>
      <c r="H43" s="94"/>
      <c r="I43" s="94"/>
      <c r="J43" s="115"/>
      <c r="K43" s="116">
        <f t="shared" si="0"/>
        <v>0</v>
      </c>
      <c r="L43" s="117" t="e">
        <f t="shared" si="1"/>
        <v>#DIV/0!</v>
      </c>
      <c r="M43" s="118">
        <f t="shared" si="2"/>
        <v>0</v>
      </c>
      <c r="N43" s="118">
        <f t="shared" si="3"/>
        <v>0</v>
      </c>
      <c r="O43" s="118" t="e">
        <f t="shared" si="4"/>
        <v>#DIV/0!</v>
      </c>
      <c r="P43" s="118" t="e">
        <f t="shared" si="5"/>
        <v>#DIV/0!</v>
      </c>
    </row>
    <row r="44" spans="1:16" s="6" customFormat="1" ht="120">
      <c r="A44" s="16">
        <v>42</v>
      </c>
      <c r="B44" s="93" t="s">
        <v>295</v>
      </c>
      <c r="C44" s="14" t="s">
        <v>28</v>
      </c>
      <c r="D44" s="14">
        <v>100</v>
      </c>
      <c r="E44" s="14"/>
      <c r="F44" s="94"/>
      <c r="G44" s="94"/>
      <c r="H44" s="94"/>
      <c r="I44" s="94"/>
      <c r="J44" s="115"/>
      <c r="K44" s="116">
        <f t="shared" si="0"/>
        <v>0</v>
      </c>
      <c r="L44" s="117" t="e">
        <f t="shared" si="1"/>
        <v>#DIV/0!</v>
      </c>
      <c r="M44" s="118">
        <f t="shared" si="2"/>
        <v>0</v>
      </c>
      <c r="N44" s="118">
        <f t="shared" si="3"/>
        <v>0</v>
      </c>
      <c r="O44" s="118" t="e">
        <f t="shared" si="4"/>
        <v>#DIV/0!</v>
      </c>
      <c r="P44" s="118" t="e">
        <f t="shared" si="5"/>
        <v>#DIV/0!</v>
      </c>
    </row>
    <row r="45" spans="1:16" s="6" customFormat="1" ht="120">
      <c r="A45" s="16">
        <v>43</v>
      </c>
      <c r="B45" s="93" t="s">
        <v>296</v>
      </c>
      <c r="C45" s="14" t="s">
        <v>28</v>
      </c>
      <c r="D45" s="14">
        <v>200</v>
      </c>
      <c r="E45" s="14"/>
      <c r="F45" s="94"/>
      <c r="G45" s="94"/>
      <c r="H45" s="94"/>
      <c r="I45" s="94"/>
      <c r="J45" s="115"/>
      <c r="K45" s="116">
        <f t="shared" si="0"/>
        <v>0</v>
      </c>
      <c r="L45" s="117" t="e">
        <f t="shared" si="1"/>
        <v>#DIV/0!</v>
      </c>
      <c r="M45" s="118">
        <f t="shared" si="2"/>
        <v>0</v>
      </c>
      <c r="N45" s="118">
        <f t="shared" si="3"/>
        <v>0</v>
      </c>
      <c r="O45" s="118" t="e">
        <f t="shared" si="4"/>
        <v>#DIV/0!</v>
      </c>
      <c r="P45" s="118" t="e">
        <f t="shared" si="5"/>
        <v>#DIV/0!</v>
      </c>
    </row>
    <row r="46" spans="1:16" s="6" customFormat="1" ht="150">
      <c r="A46" s="16">
        <v>44</v>
      </c>
      <c r="B46" s="93" t="s">
        <v>3</v>
      </c>
      <c r="C46" s="14" t="s">
        <v>103</v>
      </c>
      <c r="D46" s="14">
        <v>50</v>
      </c>
      <c r="E46" s="14"/>
      <c r="F46" s="94"/>
      <c r="G46" s="94"/>
      <c r="H46" s="94"/>
      <c r="I46" s="94"/>
      <c r="J46" s="115"/>
      <c r="K46" s="116">
        <f t="shared" si="0"/>
        <v>0</v>
      </c>
      <c r="L46" s="117" t="e">
        <f t="shared" si="1"/>
        <v>#DIV/0!</v>
      </c>
      <c r="M46" s="118">
        <f t="shared" si="2"/>
        <v>0</v>
      </c>
      <c r="N46" s="118">
        <f t="shared" si="3"/>
        <v>0</v>
      </c>
      <c r="O46" s="118" t="e">
        <f t="shared" si="4"/>
        <v>#DIV/0!</v>
      </c>
      <c r="P46" s="118" t="e">
        <f t="shared" si="5"/>
        <v>#DIV/0!</v>
      </c>
    </row>
    <row r="47" spans="1:16" s="6" customFormat="1" ht="150">
      <c r="A47" s="16">
        <v>45</v>
      </c>
      <c r="B47" s="93" t="s">
        <v>4</v>
      </c>
      <c r="C47" s="14" t="s">
        <v>103</v>
      </c>
      <c r="D47" s="14">
        <v>50</v>
      </c>
      <c r="E47" s="14"/>
      <c r="F47" s="94"/>
      <c r="G47" s="94"/>
      <c r="H47" s="94"/>
      <c r="I47" s="94"/>
      <c r="J47" s="115"/>
      <c r="K47" s="116">
        <f t="shared" si="0"/>
        <v>0</v>
      </c>
      <c r="L47" s="117" t="e">
        <f t="shared" si="1"/>
        <v>#DIV/0!</v>
      </c>
      <c r="M47" s="118">
        <f t="shared" si="2"/>
        <v>0</v>
      </c>
      <c r="N47" s="118">
        <f t="shared" si="3"/>
        <v>0</v>
      </c>
      <c r="O47" s="118" t="e">
        <f t="shared" si="4"/>
        <v>#DIV/0!</v>
      </c>
      <c r="P47" s="118" t="e">
        <f t="shared" si="5"/>
        <v>#DIV/0!</v>
      </c>
    </row>
    <row r="48" spans="1:16" s="6" customFormat="1" ht="150">
      <c r="A48" s="16">
        <v>46</v>
      </c>
      <c r="B48" s="93" t="s">
        <v>5</v>
      </c>
      <c r="C48" s="14" t="s">
        <v>103</v>
      </c>
      <c r="D48" s="14">
        <v>50</v>
      </c>
      <c r="E48" s="14"/>
      <c r="F48" s="94"/>
      <c r="G48" s="94"/>
      <c r="H48" s="94"/>
      <c r="I48" s="94"/>
      <c r="J48" s="115"/>
      <c r="K48" s="116">
        <f t="shared" si="0"/>
        <v>0</v>
      </c>
      <c r="L48" s="117" t="e">
        <f t="shared" si="1"/>
        <v>#DIV/0!</v>
      </c>
      <c r="M48" s="118">
        <f t="shared" si="2"/>
        <v>0</v>
      </c>
      <c r="N48" s="118">
        <f t="shared" si="3"/>
        <v>0</v>
      </c>
      <c r="O48" s="118" t="e">
        <f t="shared" si="4"/>
        <v>#DIV/0!</v>
      </c>
      <c r="P48" s="118" t="e">
        <f t="shared" si="5"/>
        <v>#DIV/0!</v>
      </c>
    </row>
    <row r="49" spans="1:16" s="6" customFormat="1" ht="150">
      <c r="A49" s="16">
        <v>47</v>
      </c>
      <c r="B49" s="93" t="s">
        <v>6</v>
      </c>
      <c r="C49" s="14" t="s">
        <v>103</v>
      </c>
      <c r="D49" s="14">
        <v>50</v>
      </c>
      <c r="E49" s="14"/>
      <c r="F49" s="94"/>
      <c r="G49" s="94"/>
      <c r="H49" s="94"/>
      <c r="I49" s="94"/>
      <c r="J49" s="115"/>
      <c r="K49" s="116">
        <f t="shared" si="0"/>
        <v>0</v>
      </c>
      <c r="L49" s="117" t="e">
        <f t="shared" si="1"/>
        <v>#DIV/0!</v>
      </c>
      <c r="M49" s="118">
        <f t="shared" si="2"/>
        <v>0</v>
      </c>
      <c r="N49" s="118">
        <f t="shared" si="3"/>
        <v>0</v>
      </c>
      <c r="O49" s="118" t="e">
        <f t="shared" si="4"/>
        <v>#DIV/0!</v>
      </c>
      <c r="P49" s="118" t="e">
        <f t="shared" si="5"/>
        <v>#DIV/0!</v>
      </c>
    </row>
    <row r="50" spans="1:16" s="6" customFormat="1" ht="75">
      <c r="A50" s="16">
        <v>48</v>
      </c>
      <c r="B50" s="93" t="s">
        <v>7</v>
      </c>
      <c r="C50" s="14" t="s">
        <v>103</v>
      </c>
      <c r="D50" s="14">
        <v>300</v>
      </c>
      <c r="E50" s="14"/>
      <c r="F50" s="94"/>
      <c r="G50" s="94"/>
      <c r="H50" s="94"/>
      <c r="I50" s="94"/>
      <c r="J50" s="115"/>
      <c r="K50" s="116">
        <f t="shared" si="0"/>
        <v>0</v>
      </c>
      <c r="L50" s="117" t="e">
        <f t="shared" si="1"/>
        <v>#DIV/0!</v>
      </c>
      <c r="M50" s="118">
        <f t="shared" si="2"/>
        <v>0</v>
      </c>
      <c r="N50" s="118">
        <f t="shared" si="3"/>
        <v>0</v>
      </c>
      <c r="O50" s="118" t="e">
        <f t="shared" si="4"/>
        <v>#DIV/0!</v>
      </c>
      <c r="P50" s="118" t="e">
        <f t="shared" si="5"/>
        <v>#DIV/0!</v>
      </c>
    </row>
    <row r="51" spans="1:16" s="6" customFormat="1" ht="30">
      <c r="A51" s="16">
        <v>49</v>
      </c>
      <c r="B51" s="93" t="s">
        <v>12</v>
      </c>
      <c r="C51" s="14" t="s">
        <v>28</v>
      </c>
      <c r="D51" s="14">
        <v>1000</v>
      </c>
      <c r="E51" s="19"/>
      <c r="F51" s="19"/>
      <c r="G51" s="19"/>
      <c r="H51" s="19"/>
      <c r="I51" s="19"/>
      <c r="J51" s="115"/>
      <c r="K51" s="116">
        <f t="shared" si="0"/>
        <v>0</v>
      </c>
      <c r="L51" s="117" t="e">
        <f t="shared" si="1"/>
        <v>#DIV/0!</v>
      </c>
      <c r="M51" s="118">
        <f t="shared" si="2"/>
        <v>0</v>
      </c>
      <c r="N51" s="118">
        <f t="shared" si="3"/>
        <v>0</v>
      </c>
      <c r="O51" s="118" t="e">
        <f t="shared" si="4"/>
        <v>#DIV/0!</v>
      </c>
      <c r="P51" s="118" t="e">
        <f t="shared" si="5"/>
        <v>#DIV/0!</v>
      </c>
    </row>
    <row r="52" spans="1:16" s="33" customFormat="1" ht="30">
      <c r="A52" s="16">
        <v>50</v>
      </c>
      <c r="B52" s="32" t="s">
        <v>263</v>
      </c>
      <c r="C52" s="14" t="s">
        <v>28</v>
      </c>
      <c r="D52" s="14">
        <v>100</v>
      </c>
      <c r="E52" s="63"/>
      <c r="F52" s="63"/>
      <c r="G52" s="63"/>
      <c r="H52" s="63"/>
      <c r="I52" s="63"/>
      <c r="J52" s="115"/>
      <c r="K52" s="116">
        <f t="shared" si="0"/>
        <v>0</v>
      </c>
      <c r="L52" s="117" t="e">
        <f t="shared" si="1"/>
        <v>#DIV/0!</v>
      </c>
      <c r="M52" s="118">
        <f t="shared" si="2"/>
        <v>0</v>
      </c>
      <c r="N52" s="118">
        <f t="shared" si="3"/>
        <v>0</v>
      </c>
      <c r="O52" s="118" t="e">
        <f t="shared" si="4"/>
        <v>#DIV/0!</v>
      </c>
      <c r="P52" s="118" t="e">
        <f t="shared" si="5"/>
        <v>#DIV/0!</v>
      </c>
    </row>
    <row r="53" spans="1:16" s="33" customFormat="1" ht="30">
      <c r="A53" s="16">
        <v>51</v>
      </c>
      <c r="B53" s="32" t="s">
        <v>291</v>
      </c>
      <c r="C53" s="14" t="s">
        <v>28</v>
      </c>
      <c r="D53" s="14">
        <v>2000</v>
      </c>
      <c r="E53" s="63"/>
      <c r="F53" s="63"/>
      <c r="G53" s="63"/>
      <c r="H53" s="63"/>
      <c r="I53" s="63"/>
      <c r="J53" s="115"/>
      <c r="K53" s="116">
        <f t="shared" si="0"/>
        <v>0</v>
      </c>
      <c r="L53" s="117" t="e">
        <f t="shared" si="1"/>
        <v>#DIV/0!</v>
      </c>
      <c r="M53" s="118">
        <f t="shared" si="2"/>
        <v>0</v>
      </c>
      <c r="N53" s="118">
        <f t="shared" si="3"/>
        <v>0</v>
      </c>
      <c r="O53" s="118" t="e">
        <f t="shared" si="4"/>
        <v>#DIV/0!</v>
      </c>
      <c r="P53" s="118" t="e">
        <f t="shared" si="5"/>
        <v>#DIV/0!</v>
      </c>
    </row>
    <row r="54" spans="1:16" s="6" customFormat="1" ht="120">
      <c r="A54" s="16">
        <v>52</v>
      </c>
      <c r="B54" s="93" t="s">
        <v>290</v>
      </c>
      <c r="C54" s="14" t="s">
        <v>28</v>
      </c>
      <c r="D54" s="14">
        <v>10000</v>
      </c>
      <c r="E54" s="19"/>
      <c r="F54" s="19"/>
      <c r="G54" s="19"/>
      <c r="H54" s="19"/>
      <c r="I54" s="19"/>
      <c r="J54" s="115"/>
      <c r="K54" s="116">
        <f t="shared" si="0"/>
        <v>0</v>
      </c>
      <c r="L54" s="117" t="e">
        <f t="shared" si="1"/>
        <v>#DIV/0!</v>
      </c>
      <c r="M54" s="118">
        <f t="shared" si="2"/>
        <v>0</v>
      </c>
      <c r="N54" s="118">
        <f t="shared" si="3"/>
        <v>0</v>
      </c>
      <c r="O54" s="118" t="e">
        <f t="shared" si="4"/>
        <v>#DIV/0!</v>
      </c>
      <c r="P54" s="118" t="e">
        <f t="shared" si="5"/>
        <v>#DIV/0!</v>
      </c>
    </row>
    <row r="55" spans="1:16" s="6" customFormat="1" ht="105">
      <c r="A55" s="16">
        <v>53</v>
      </c>
      <c r="B55" s="34" t="s">
        <v>75</v>
      </c>
      <c r="C55" s="14" t="s">
        <v>28</v>
      </c>
      <c r="D55" s="14">
        <v>6000</v>
      </c>
      <c r="E55" s="19"/>
      <c r="F55" s="19"/>
      <c r="G55" s="19"/>
      <c r="H55" s="19"/>
      <c r="I55" s="19"/>
      <c r="J55" s="115"/>
      <c r="K55" s="116">
        <f t="shared" si="0"/>
        <v>0</v>
      </c>
      <c r="L55" s="117" t="e">
        <f t="shared" si="1"/>
        <v>#DIV/0!</v>
      </c>
      <c r="M55" s="118">
        <f t="shared" si="2"/>
        <v>0</v>
      </c>
      <c r="N55" s="118">
        <f t="shared" si="3"/>
        <v>0</v>
      </c>
      <c r="O55" s="118" t="e">
        <f t="shared" si="4"/>
        <v>#DIV/0!</v>
      </c>
      <c r="P55" s="118" t="e">
        <f t="shared" si="5"/>
        <v>#DIV/0!</v>
      </c>
    </row>
    <row r="56" spans="1:16" s="6" customFormat="1" ht="210">
      <c r="A56" s="16">
        <v>54</v>
      </c>
      <c r="B56" s="93" t="s">
        <v>190</v>
      </c>
      <c r="C56" s="14" t="s">
        <v>28</v>
      </c>
      <c r="D56" s="14">
        <v>40000</v>
      </c>
      <c r="E56" s="19"/>
      <c r="F56" s="19"/>
      <c r="G56" s="19"/>
      <c r="H56" s="19"/>
      <c r="I56" s="19"/>
      <c r="J56" s="115"/>
      <c r="K56" s="116">
        <f t="shared" si="0"/>
        <v>0</v>
      </c>
      <c r="L56" s="117" t="e">
        <f t="shared" si="1"/>
        <v>#DIV/0!</v>
      </c>
      <c r="M56" s="118">
        <f t="shared" si="2"/>
        <v>0</v>
      </c>
      <c r="N56" s="118">
        <f t="shared" si="3"/>
        <v>0</v>
      </c>
      <c r="O56" s="118" t="e">
        <f t="shared" si="4"/>
        <v>#DIV/0!</v>
      </c>
      <c r="P56" s="118" t="e">
        <f t="shared" si="5"/>
        <v>#DIV/0!</v>
      </c>
    </row>
    <row r="57" spans="1:16" s="6" customFormat="1" ht="225">
      <c r="A57" s="16">
        <v>55</v>
      </c>
      <c r="B57" s="93" t="s">
        <v>76</v>
      </c>
      <c r="C57" s="14" t="s">
        <v>28</v>
      </c>
      <c r="D57" s="14">
        <v>20000</v>
      </c>
      <c r="E57" s="19"/>
      <c r="F57" s="19"/>
      <c r="G57" s="19"/>
      <c r="H57" s="19"/>
      <c r="I57" s="19"/>
      <c r="J57" s="115"/>
      <c r="K57" s="116">
        <f t="shared" si="0"/>
        <v>0</v>
      </c>
      <c r="L57" s="117" t="e">
        <f t="shared" si="1"/>
        <v>#DIV/0!</v>
      </c>
      <c r="M57" s="118">
        <f t="shared" si="2"/>
        <v>0</v>
      </c>
      <c r="N57" s="118">
        <f t="shared" si="3"/>
        <v>0</v>
      </c>
      <c r="O57" s="118" t="e">
        <f t="shared" si="4"/>
        <v>#DIV/0!</v>
      </c>
      <c r="P57" s="118" t="e">
        <f t="shared" si="5"/>
        <v>#DIV/0!</v>
      </c>
    </row>
    <row r="58" spans="1:16" s="6" customFormat="1" ht="30">
      <c r="A58" s="16">
        <v>56</v>
      </c>
      <c r="B58" s="32" t="s">
        <v>13</v>
      </c>
      <c r="C58" s="14" t="s">
        <v>28</v>
      </c>
      <c r="D58" s="14">
        <v>30000</v>
      </c>
      <c r="E58" s="19"/>
      <c r="F58" s="19"/>
      <c r="G58" s="19"/>
      <c r="H58" s="19"/>
      <c r="I58" s="19"/>
      <c r="J58" s="115"/>
      <c r="K58" s="116">
        <f t="shared" si="0"/>
        <v>0</v>
      </c>
      <c r="L58" s="117" t="e">
        <f t="shared" si="1"/>
        <v>#DIV/0!</v>
      </c>
      <c r="M58" s="118">
        <f t="shared" si="2"/>
        <v>0</v>
      </c>
      <c r="N58" s="118">
        <f t="shared" si="3"/>
        <v>0</v>
      </c>
      <c r="O58" s="118" t="e">
        <f t="shared" si="4"/>
        <v>#DIV/0!</v>
      </c>
      <c r="P58" s="118" t="e">
        <f t="shared" si="5"/>
        <v>#DIV/0!</v>
      </c>
    </row>
    <row r="59" spans="1:16" s="6" customFormat="1" ht="15.75">
      <c r="A59" s="16">
        <v>57</v>
      </c>
      <c r="B59" s="93" t="s">
        <v>14</v>
      </c>
      <c r="C59" s="30" t="s">
        <v>28</v>
      </c>
      <c r="D59" s="14">
        <v>1000</v>
      </c>
      <c r="E59" s="19"/>
      <c r="F59" s="19"/>
      <c r="G59" s="19"/>
      <c r="H59" s="19"/>
      <c r="I59" s="19"/>
      <c r="J59" s="115"/>
      <c r="K59" s="116">
        <f t="shared" si="0"/>
        <v>0</v>
      </c>
      <c r="L59" s="117" t="e">
        <f t="shared" si="1"/>
        <v>#DIV/0!</v>
      </c>
      <c r="M59" s="118">
        <f t="shared" si="2"/>
        <v>0</v>
      </c>
      <c r="N59" s="118">
        <f t="shared" si="3"/>
        <v>0</v>
      </c>
      <c r="O59" s="118" t="e">
        <f t="shared" si="4"/>
        <v>#DIV/0!</v>
      </c>
      <c r="P59" s="118" t="e">
        <f t="shared" si="5"/>
        <v>#DIV/0!</v>
      </c>
    </row>
    <row r="60" spans="1:16" ht="45">
      <c r="A60" s="16">
        <v>58</v>
      </c>
      <c r="B60" s="93" t="s">
        <v>15</v>
      </c>
      <c r="C60" s="30" t="s">
        <v>28</v>
      </c>
      <c r="D60" s="22">
        <v>1000</v>
      </c>
      <c r="E60" s="35"/>
      <c r="F60" s="35"/>
      <c r="G60" s="35"/>
      <c r="H60" s="35"/>
      <c r="I60" s="35"/>
      <c r="J60" s="115"/>
      <c r="K60" s="116">
        <f t="shared" si="0"/>
        <v>0</v>
      </c>
      <c r="L60" s="117" t="e">
        <f t="shared" si="1"/>
        <v>#DIV/0!</v>
      </c>
      <c r="M60" s="118">
        <f t="shared" si="2"/>
        <v>0</v>
      </c>
      <c r="N60" s="118">
        <f t="shared" si="3"/>
        <v>0</v>
      </c>
      <c r="O60" s="118" t="e">
        <f t="shared" si="4"/>
        <v>#DIV/0!</v>
      </c>
      <c r="P60" s="118" t="e">
        <f t="shared" si="5"/>
        <v>#DIV/0!</v>
      </c>
    </row>
    <row r="61" spans="1:16" ht="75">
      <c r="A61" s="16">
        <v>59</v>
      </c>
      <c r="B61" s="93" t="s">
        <v>16</v>
      </c>
      <c r="C61" s="30" t="s">
        <v>28</v>
      </c>
      <c r="D61" s="22">
        <v>1000</v>
      </c>
      <c r="E61" s="35"/>
      <c r="F61" s="35"/>
      <c r="G61" s="35"/>
      <c r="H61" s="35"/>
      <c r="I61" s="35"/>
      <c r="J61" s="115"/>
      <c r="K61" s="116">
        <f t="shared" si="0"/>
        <v>0</v>
      </c>
      <c r="L61" s="117" t="e">
        <f t="shared" si="1"/>
        <v>#DIV/0!</v>
      </c>
      <c r="M61" s="118">
        <f t="shared" si="2"/>
        <v>0</v>
      </c>
      <c r="N61" s="118">
        <f t="shared" si="3"/>
        <v>0</v>
      </c>
      <c r="O61" s="118" t="e">
        <f t="shared" si="4"/>
        <v>#DIV/0!</v>
      </c>
      <c r="P61" s="118" t="e">
        <f t="shared" si="5"/>
        <v>#DIV/0!</v>
      </c>
    </row>
    <row r="62" spans="1:16" ht="45">
      <c r="A62" s="16">
        <v>60</v>
      </c>
      <c r="B62" s="34" t="s">
        <v>17</v>
      </c>
      <c r="C62" s="30" t="s">
        <v>28</v>
      </c>
      <c r="D62" s="22">
        <v>1000</v>
      </c>
      <c r="E62" s="35"/>
      <c r="F62" s="35"/>
      <c r="G62" s="35"/>
      <c r="H62" s="35"/>
      <c r="I62" s="35"/>
      <c r="J62" s="115"/>
      <c r="K62" s="116">
        <f t="shared" si="0"/>
        <v>0</v>
      </c>
      <c r="L62" s="117" t="e">
        <f t="shared" si="1"/>
        <v>#DIV/0!</v>
      </c>
      <c r="M62" s="118">
        <f t="shared" si="2"/>
        <v>0</v>
      </c>
      <c r="N62" s="118">
        <f t="shared" si="3"/>
        <v>0</v>
      </c>
      <c r="O62" s="118" t="e">
        <f t="shared" si="4"/>
        <v>#DIV/0!</v>
      </c>
      <c r="P62" s="118" t="e">
        <f t="shared" si="5"/>
        <v>#DIV/0!</v>
      </c>
    </row>
    <row r="63" spans="1:16" ht="75">
      <c r="A63" s="16">
        <v>61</v>
      </c>
      <c r="B63" s="34" t="s">
        <v>81</v>
      </c>
      <c r="C63" s="30" t="s">
        <v>28</v>
      </c>
      <c r="D63" s="22">
        <v>1000</v>
      </c>
      <c r="E63" s="35"/>
      <c r="F63" s="35"/>
      <c r="G63" s="35"/>
      <c r="H63" s="35"/>
      <c r="I63" s="35"/>
      <c r="J63" s="115"/>
      <c r="K63" s="116">
        <f t="shared" si="0"/>
        <v>0</v>
      </c>
      <c r="L63" s="117" t="e">
        <f t="shared" si="1"/>
        <v>#DIV/0!</v>
      </c>
      <c r="M63" s="118">
        <f t="shared" si="2"/>
        <v>0</v>
      </c>
      <c r="N63" s="118">
        <f t="shared" si="3"/>
        <v>0</v>
      </c>
      <c r="O63" s="118" t="e">
        <f t="shared" si="4"/>
        <v>#DIV/0!</v>
      </c>
      <c r="P63" s="118" t="e">
        <f t="shared" si="5"/>
        <v>#DIV/0!</v>
      </c>
    </row>
    <row r="64" spans="1:16" ht="30">
      <c r="A64" s="16">
        <v>62</v>
      </c>
      <c r="B64" s="30" t="s">
        <v>80</v>
      </c>
      <c r="C64" s="30" t="s">
        <v>28</v>
      </c>
      <c r="D64" s="22">
        <v>1000</v>
      </c>
      <c r="E64" s="35"/>
      <c r="F64" s="35"/>
      <c r="G64" s="35"/>
      <c r="H64" s="35"/>
      <c r="I64" s="35"/>
      <c r="J64" s="115"/>
      <c r="K64" s="116">
        <f t="shared" si="0"/>
        <v>0</v>
      </c>
      <c r="L64" s="117" t="e">
        <f t="shared" si="1"/>
        <v>#DIV/0!</v>
      </c>
      <c r="M64" s="118">
        <f t="shared" si="2"/>
        <v>0</v>
      </c>
      <c r="N64" s="118">
        <f t="shared" si="3"/>
        <v>0</v>
      </c>
      <c r="O64" s="118" t="e">
        <f t="shared" si="4"/>
        <v>#DIV/0!</v>
      </c>
      <c r="P64" s="118" t="e">
        <f t="shared" si="5"/>
        <v>#DIV/0!</v>
      </c>
    </row>
    <row r="65" spans="1:16" ht="60">
      <c r="A65" s="16">
        <v>63</v>
      </c>
      <c r="B65" s="36" t="s">
        <v>83</v>
      </c>
      <c r="C65" s="30" t="s">
        <v>28</v>
      </c>
      <c r="D65" s="22">
        <v>1000</v>
      </c>
      <c r="E65" s="35"/>
      <c r="F65" s="35"/>
      <c r="G65" s="35"/>
      <c r="H65" s="35"/>
      <c r="I65" s="35"/>
      <c r="J65" s="115"/>
      <c r="K65" s="116">
        <f t="shared" si="0"/>
        <v>0</v>
      </c>
      <c r="L65" s="117" t="e">
        <f t="shared" si="1"/>
        <v>#DIV/0!</v>
      </c>
      <c r="M65" s="118">
        <f t="shared" si="2"/>
        <v>0</v>
      </c>
      <c r="N65" s="118">
        <f t="shared" si="3"/>
        <v>0</v>
      </c>
      <c r="O65" s="118" t="e">
        <f t="shared" si="4"/>
        <v>#DIV/0!</v>
      </c>
      <c r="P65" s="118" t="e">
        <f t="shared" si="5"/>
        <v>#DIV/0!</v>
      </c>
    </row>
    <row r="66" spans="1:16" ht="75">
      <c r="A66" s="16">
        <v>64</v>
      </c>
      <c r="B66" s="36" t="s">
        <v>84</v>
      </c>
      <c r="C66" s="30" t="s">
        <v>28</v>
      </c>
      <c r="D66" s="22">
        <v>1000</v>
      </c>
      <c r="E66" s="35"/>
      <c r="F66" s="35"/>
      <c r="G66" s="35"/>
      <c r="H66" s="35"/>
      <c r="I66" s="35"/>
      <c r="J66" s="115"/>
      <c r="K66" s="116">
        <f t="shared" si="0"/>
        <v>0</v>
      </c>
      <c r="L66" s="117" t="e">
        <f t="shared" si="1"/>
        <v>#DIV/0!</v>
      </c>
      <c r="M66" s="118">
        <f t="shared" si="2"/>
        <v>0</v>
      </c>
      <c r="N66" s="118">
        <f t="shared" si="3"/>
        <v>0</v>
      </c>
      <c r="O66" s="118" t="e">
        <f t="shared" si="4"/>
        <v>#DIV/0!</v>
      </c>
      <c r="P66" s="118" t="e">
        <f t="shared" si="5"/>
        <v>#DIV/0!</v>
      </c>
    </row>
    <row r="67" spans="1:16" ht="90">
      <c r="A67" s="16">
        <v>65</v>
      </c>
      <c r="B67" s="36" t="s">
        <v>85</v>
      </c>
      <c r="C67" s="30" t="s">
        <v>28</v>
      </c>
      <c r="D67" s="22">
        <v>1000</v>
      </c>
      <c r="E67" s="35"/>
      <c r="F67" s="35"/>
      <c r="G67" s="35"/>
      <c r="H67" s="35"/>
      <c r="I67" s="35"/>
      <c r="J67" s="115"/>
      <c r="K67" s="116">
        <f t="shared" si="0"/>
        <v>0</v>
      </c>
      <c r="L67" s="117" t="e">
        <f t="shared" si="1"/>
        <v>#DIV/0!</v>
      </c>
      <c r="M67" s="118">
        <f t="shared" si="2"/>
        <v>0</v>
      </c>
      <c r="N67" s="118">
        <f t="shared" si="3"/>
        <v>0</v>
      </c>
      <c r="O67" s="118" t="e">
        <f t="shared" si="4"/>
        <v>#DIV/0!</v>
      </c>
      <c r="P67" s="118" t="e">
        <f t="shared" si="5"/>
        <v>#DIV/0!</v>
      </c>
    </row>
    <row r="68" spans="1:16" ht="90">
      <c r="A68" s="16">
        <v>66</v>
      </c>
      <c r="B68" s="36" t="s">
        <v>86</v>
      </c>
      <c r="C68" s="30" t="s">
        <v>28</v>
      </c>
      <c r="D68" s="22">
        <v>1000</v>
      </c>
      <c r="E68" s="35"/>
      <c r="F68" s="35"/>
      <c r="G68" s="35"/>
      <c r="H68" s="35"/>
      <c r="I68" s="35"/>
      <c r="J68" s="115"/>
      <c r="K68" s="116">
        <f>J68*1.2</f>
        <v>0</v>
      </c>
      <c r="L68" s="117" t="e">
        <f>D68/I68</f>
        <v>#DIV/0!</v>
      </c>
      <c r="M68" s="118">
        <f>J68*I68</f>
        <v>0</v>
      </c>
      <c r="N68" s="118">
        <f>M68*1.2</f>
        <v>0</v>
      </c>
      <c r="O68" s="118" t="e">
        <f>L68*M68</f>
        <v>#DIV/0!</v>
      </c>
      <c r="P68" s="118" t="e">
        <f>O68*1.2</f>
        <v>#DIV/0!</v>
      </c>
    </row>
    <row r="69" spans="1:16" ht="15.75">
      <c r="A69" s="2"/>
      <c r="B69" s="2"/>
      <c r="C69" s="2"/>
      <c r="D69" s="110"/>
      <c r="E69" s="110"/>
      <c r="F69" s="110"/>
      <c r="G69" s="110"/>
      <c r="H69" s="2"/>
      <c r="I69" s="110"/>
      <c r="J69" s="2"/>
      <c r="K69" s="2"/>
      <c r="L69" s="136" t="s">
        <v>375</v>
      </c>
      <c r="M69" s="137"/>
      <c r="N69" s="138"/>
      <c r="O69" s="119" t="e">
        <f>SUM(O3:O68)</f>
        <v>#DIV/0!</v>
      </c>
      <c r="P69" s="119" t="e">
        <f>O69*1.2</f>
        <v>#DIV/0!</v>
      </c>
    </row>
    <row r="70" spans="1:14" ht="15.75">
      <c r="A70" s="111"/>
      <c r="B70" s="2" t="s">
        <v>376</v>
      </c>
      <c r="C70" s="112"/>
      <c r="D70" s="113"/>
      <c r="E70" s="113"/>
      <c r="F70" s="113"/>
      <c r="G70" s="113"/>
      <c r="H70" s="114"/>
      <c r="I70" s="113"/>
      <c r="J70" s="3"/>
      <c r="K70" s="3"/>
      <c r="L70" s="3"/>
      <c r="M70" s="3"/>
      <c r="N70" s="3"/>
    </row>
    <row r="71" spans="1:14" ht="15">
      <c r="A71" s="20"/>
      <c r="B71" s="6"/>
      <c r="C71" s="20"/>
      <c r="D71" s="20"/>
      <c r="E71" s="6"/>
      <c r="F71" s="6"/>
      <c r="G71" s="6"/>
      <c r="H71" s="6"/>
      <c r="I71" s="6"/>
      <c r="J71" s="6"/>
      <c r="K71" s="6"/>
      <c r="L71" s="6"/>
      <c r="M71" s="6"/>
      <c r="N71" s="6"/>
    </row>
  </sheetData>
  <sheetProtection/>
  <mergeCells count="1">
    <mergeCell ref="L69:N69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6.57421875" style="39" customWidth="1"/>
    <col min="2" max="2" width="41.421875" style="38" customWidth="1"/>
    <col min="3" max="3" width="6.00390625" style="39" customWidth="1"/>
    <col min="4" max="4" width="6.421875" style="39" customWidth="1"/>
    <col min="5" max="5" width="5.421875" style="38" customWidth="1"/>
    <col min="6" max="7" width="5.00390625" style="38" customWidth="1"/>
    <col min="8" max="8" width="5.8515625" style="38" customWidth="1"/>
    <col min="9" max="9" width="5.7109375" style="38" customWidth="1"/>
    <col min="10" max="10" width="7.00390625" style="38" customWidth="1"/>
    <col min="11" max="11" width="7.7109375" style="38" customWidth="1"/>
    <col min="12" max="12" width="9.140625" style="38" customWidth="1"/>
    <col min="13" max="13" width="8.140625" style="38" customWidth="1"/>
    <col min="14" max="16384" width="9.140625" style="38" customWidth="1"/>
  </cols>
  <sheetData>
    <row r="1" spans="1:242" ht="15">
      <c r="A1" s="4" t="s">
        <v>195</v>
      </c>
      <c r="B1" s="26" t="s">
        <v>150</v>
      </c>
      <c r="C1" s="37"/>
      <c r="D1" s="20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</row>
    <row r="2" spans="1:242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</row>
    <row r="3" spans="1:16" ht="105">
      <c r="A3" s="28">
        <v>1</v>
      </c>
      <c r="B3" s="18" t="s">
        <v>344</v>
      </c>
      <c r="C3" s="16" t="s">
        <v>28</v>
      </c>
      <c r="D3" s="16">
        <v>6000</v>
      </c>
      <c r="E3" s="35"/>
      <c r="F3" s="35"/>
      <c r="G3" s="35"/>
      <c r="H3" s="35"/>
      <c r="I3" s="35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120">
      <c r="A4" s="28">
        <v>2</v>
      </c>
      <c r="B4" s="18" t="s">
        <v>77</v>
      </c>
      <c r="C4" s="16" t="s">
        <v>28</v>
      </c>
      <c r="D4" s="16">
        <v>2000</v>
      </c>
      <c r="E4" s="35"/>
      <c r="F4" s="35"/>
      <c r="G4" s="35"/>
      <c r="H4" s="35"/>
      <c r="I4" s="35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>O4*1.2</f>
        <v>#DIV/0!</v>
      </c>
    </row>
    <row r="5" spans="1:16" ht="105">
      <c r="A5" s="28">
        <v>3</v>
      </c>
      <c r="B5" s="34" t="s">
        <v>82</v>
      </c>
      <c r="C5" s="28" t="s">
        <v>103</v>
      </c>
      <c r="D5" s="16">
        <v>1000</v>
      </c>
      <c r="E5" s="35"/>
      <c r="F5" s="35"/>
      <c r="G5" s="35"/>
      <c r="H5" s="35"/>
      <c r="I5" s="35"/>
      <c r="J5" s="115"/>
      <c r="K5" s="116">
        <f>J5*1.2</f>
        <v>0</v>
      </c>
      <c r="L5" s="117" t="e">
        <f>D5/I5</f>
        <v>#DIV/0!</v>
      </c>
      <c r="M5" s="118">
        <f>J5*I5</f>
        <v>0</v>
      </c>
      <c r="N5" s="118">
        <f>M5*1.2</f>
        <v>0</v>
      </c>
      <c r="O5" s="118" t="e">
        <f>L5*M5</f>
        <v>#DIV/0!</v>
      </c>
      <c r="P5" s="118" t="e">
        <f>O5*1.2</f>
        <v>#DIV/0!</v>
      </c>
    </row>
    <row r="6" spans="1:16" ht="15.75">
      <c r="A6" s="2"/>
      <c r="B6" s="2"/>
      <c r="C6" s="2"/>
      <c r="D6" s="110"/>
      <c r="E6" s="110"/>
      <c r="F6" s="110"/>
      <c r="G6" s="110"/>
      <c r="H6" s="2"/>
      <c r="I6" s="110"/>
      <c r="J6" s="2"/>
      <c r="K6" s="2"/>
      <c r="L6" s="136" t="s">
        <v>375</v>
      </c>
      <c r="M6" s="137"/>
      <c r="N6" s="138"/>
      <c r="O6" s="119" t="e">
        <f>SUM(O3:O5)</f>
        <v>#DIV/0!</v>
      </c>
      <c r="P6" s="119" t="e">
        <f>O6*1.2</f>
        <v>#DIV/0!</v>
      </c>
    </row>
    <row r="7" spans="1:14" ht="31.5">
      <c r="A7" s="111"/>
      <c r="B7" s="2" t="s">
        <v>376</v>
      </c>
      <c r="C7" s="112"/>
      <c r="D7" s="113"/>
      <c r="E7" s="113"/>
      <c r="F7" s="113"/>
      <c r="G7" s="113"/>
      <c r="H7" s="114"/>
      <c r="I7" s="113"/>
      <c r="J7" s="3"/>
      <c r="K7" s="3"/>
      <c r="L7" s="3"/>
      <c r="M7" s="3"/>
      <c r="N7" s="3"/>
    </row>
    <row r="8" spans="1:14" ht="15">
      <c r="A8" s="20"/>
      <c r="B8" s="6"/>
      <c r="C8" s="20"/>
      <c r="D8" s="20"/>
      <c r="E8" s="6"/>
      <c r="F8" s="6"/>
      <c r="G8" s="6"/>
      <c r="H8" s="6"/>
      <c r="I8" s="6"/>
      <c r="J8" s="6"/>
      <c r="K8" s="6"/>
      <c r="L8" s="6"/>
      <c r="M8" s="6"/>
      <c r="N8" s="6"/>
    </row>
  </sheetData>
  <sheetProtection/>
  <mergeCells count="1">
    <mergeCell ref="L6:N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4.57421875" style="5" customWidth="1"/>
    <col min="2" max="2" width="28.00390625" style="5" customWidth="1"/>
    <col min="3" max="3" width="5.7109375" style="5" customWidth="1"/>
    <col min="4" max="4" width="8.421875" style="13" customWidth="1"/>
    <col min="5" max="5" width="7.00390625" style="5" customWidth="1"/>
    <col min="6" max="6" width="6.57421875" style="5" customWidth="1"/>
    <col min="7" max="7" width="6.00390625" style="5" customWidth="1"/>
    <col min="8" max="8" width="5.421875" style="5" customWidth="1"/>
    <col min="9" max="9" width="4.7109375" style="5" customWidth="1"/>
    <col min="10" max="10" width="7.7109375" style="5" customWidth="1"/>
    <col min="11" max="16384" width="9.140625" style="5" customWidth="1"/>
  </cols>
  <sheetData>
    <row r="1" spans="1:3" ht="15">
      <c r="A1" s="4" t="s">
        <v>196</v>
      </c>
      <c r="B1" s="12" t="s">
        <v>192</v>
      </c>
      <c r="C1" s="12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s="6" customFormat="1" ht="15.75">
      <c r="A3" s="16">
        <v>1</v>
      </c>
      <c r="B3" s="19" t="s">
        <v>191</v>
      </c>
      <c r="C3" s="16" t="s">
        <v>28</v>
      </c>
      <c r="D3" s="16">
        <v>10000</v>
      </c>
      <c r="E3" s="19"/>
      <c r="F3" s="19"/>
      <c r="G3" s="19"/>
      <c r="H3" s="19"/>
      <c r="I3" s="19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15.75">
      <c r="A4" s="2"/>
      <c r="B4" s="2"/>
      <c r="C4" s="2"/>
      <c r="D4" s="110"/>
      <c r="E4" s="110"/>
      <c r="F4" s="110"/>
      <c r="G4" s="110"/>
      <c r="H4" s="2"/>
      <c r="I4" s="110"/>
      <c r="J4" s="2"/>
      <c r="K4" s="2"/>
      <c r="L4" s="136" t="s">
        <v>375</v>
      </c>
      <c r="M4" s="137"/>
      <c r="N4" s="138"/>
      <c r="O4" s="119" t="e">
        <f>SUM(O3)</f>
        <v>#DIV/0!</v>
      </c>
      <c r="P4" s="119" t="e">
        <f>O4*1.2</f>
        <v>#DIV/0!</v>
      </c>
    </row>
    <row r="5" spans="1:14" ht="31.5">
      <c r="A5" s="111"/>
      <c r="B5" s="2" t="s">
        <v>376</v>
      </c>
      <c r="C5" s="112"/>
      <c r="D5" s="113"/>
      <c r="E5" s="113"/>
      <c r="F5" s="113"/>
      <c r="G5" s="113"/>
      <c r="H5" s="114"/>
      <c r="I5" s="113"/>
      <c r="J5" s="3"/>
      <c r="K5" s="3"/>
      <c r="L5" s="3"/>
      <c r="M5" s="3"/>
      <c r="N5" s="3"/>
    </row>
    <row r="6" spans="1:14" ht="15">
      <c r="A6" s="20"/>
      <c r="B6" s="6"/>
      <c r="C6" s="20"/>
      <c r="D6" s="20"/>
      <c r="E6" s="6"/>
      <c r="F6" s="6"/>
      <c r="G6" s="6"/>
      <c r="H6" s="6"/>
      <c r="I6" s="6"/>
      <c r="J6" s="6"/>
      <c r="K6" s="6"/>
      <c r="L6" s="6"/>
      <c r="M6" s="6"/>
      <c r="N6" s="6"/>
    </row>
  </sheetData>
  <sheetProtection/>
  <mergeCells count="1">
    <mergeCell ref="L4:N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28125" style="52" customWidth="1"/>
    <col min="2" max="2" width="34.57421875" style="49" customWidth="1"/>
    <col min="3" max="3" width="5.28125" style="52" customWidth="1"/>
    <col min="4" max="4" width="6.00390625" style="52" customWidth="1"/>
    <col min="5" max="5" width="5.8515625" style="49" customWidth="1"/>
    <col min="6" max="6" width="5.00390625" style="49" customWidth="1"/>
    <col min="7" max="7" width="4.140625" style="49" customWidth="1"/>
    <col min="8" max="8" width="6.140625" style="49" customWidth="1"/>
    <col min="9" max="9" width="5.421875" style="49" customWidth="1"/>
    <col min="10" max="16384" width="9.140625" style="49" customWidth="1"/>
  </cols>
  <sheetData>
    <row r="1" spans="1:3" ht="15">
      <c r="A1" s="4" t="s">
        <v>197</v>
      </c>
      <c r="B1" s="40" t="s">
        <v>87</v>
      </c>
      <c r="C1" s="41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s="50" customFormat="1" ht="45">
      <c r="A3" s="16">
        <v>1</v>
      </c>
      <c r="B3" s="18" t="s">
        <v>379</v>
      </c>
      <c r="C3" s="16" t="s">
        <v>28</v>
      </c>
      <c r="D3" s="16">
        <v>10000</v>
      </c>
      <c r="E3" s="101"/>
      <c r="F3" s="101"/>
      <c r="G3" s="101"/>
      <c r="H3" s="101"/>
      <c r="I3" s="101"/>
      <c r="J3" s="115"/>
      <c r="K3" s="116">
        <f aca="true" t="shared" si="0" ref="K3:K8">J3*1.2</f>
        <v>0</v>
      </c>
      <c r="L3" s="117" t="e">
        <f aca="true" t="shared" si="1" ref="L3:L8">D3/I3</f>
        <v>#DIV/0!</v>
      </c>
      <c r="M3" s="118">
        <f aca="true" t="shared" si="2" ref="M3:M8">J3*I3</f>
        <v>0</v>
      </c>
      <c r="N3" s="118">
        <f aca="true" t="shared" si="3" ref="N3:N8">M3*1.2</f>
        <v>0</v>
      </c>
      <c r="O3" s="118" t="e">
        <f aca="true" t="shared" si="4" ref="O3:O8">L3*M3</f>
        <v>#DIV/0!</v>
      </c>
      <c r="P3" s="118" t="e">
        <f aca="true" t="shared" si="5" ref="P3:P9">O3*1.2</f>
        <v>#DIV/0!</v>
      </c>
    </row>
    <row r="4" spans="1:16" s="50" customFormat="1" ht="45">
      <c r="A4" s="16">
        <v>2</v>
      </c>
      <c r="B4" s="18" t="s">
        <v>380</v>
      </c>
      <c r="C4" s="16" t="s">
        <v>28</v>
      </c>
      <c r="D4" s="16">
        <v>10000</v>
      </c>
      <c r="E4" s="101"/>
      <c r="F4" s="101"/>
      <c r="G4" s="101"/>
      <c r="H4" s="101"/>
      <c r="I4" s="101"/>
      <c r="J4" s="115"/>
      <c r="K4" s="116">
        <f t="shared" si="0"/>
        <v>0</v>
      </c>
      <c r="L4" s="117" t="e">
        <f t="shared" si="1"/>
        <v>#DIV/0!</v>
      </c>
      <c r="M4" s="118">
        <f t="shared" si="2"/>
        <v>0</v>
      </c>
      <c r="N4" s="118">
        <f t="shared" si="3"/>
        <v>0</v>
      </c>
      <c r="O4" s="118" t="e">
        <f t="shared" si="4"/>
        <v>#DIV/0!</v>
      </c>
      <c r="P4" s="118" t="e">
        <f t="shared" si="5"/>
        <v>#DIV/0!</v>
      </c>
    </row>
    <row r="5" spans="1:16" s="50" customFormat="1" ht="45">
      <c r="A5" s="28">
        <v>3</v>
      </c>
      <c r="B5" s="18" t="s">
        <v>381</v>
      </c>
      <c r="C5" s="28" t="s">
        <v>28</v>
      </c>
      <c r="D5" s="16">
        <v>4000</v>
      </c>
      <c r="E5" s="101"/>
      <c r="F5" s="101"/>
      <c r="G5" s="101"/>
      <c r="H5" s="101"/>
      <c r="I5" s="101"/>
      <c r="J5" s="115"/>
      <c r="K5" s="116">
        <f t="shared" si="0"/>
        <v>0</v>
      </c>
      <c r="L5" s="117" t="e">
        <f t="shared" si="1"/>
        <v>#DIV/0!</v>
      </c>
      <c r="M5" s="118">
        <f t="shared" si="2"/>
        <v>0</v>
      </c>
      <c r="N5" s="118">
        <f t="shared" si="3"/>
        <v>0</v>
      </c>
      <c r="O5" s="118" t="e">
        <f t="shared" si="4"/>
        <v>#DIV/0!</v>
      </c>
      <c r="P5" s="118" t="e">
        <f t="shared" si="5"/>
        <v>#DIV/0!</v>
      </c>
    </row>
    <row r="6" spans="1:16" s="50" customFormat="1" ht="15.75">
      <c r="A6" s="28">
        <v>4</v>
      </c>
      <c r="B6" s="35" t="s">
        <v>168</v>
      </c>
      <c r="C6" s="28" t="s">
        <v>103</v>
      </c>
      <c r="D6" s="16">
        <v>400</v>
      </c>
      <c r="E6" s="101"/>
      <c r="F6" s="101"/>
      <c r="G6" s="101"/>
      <c r="H6" s="101"/>
      <c r="I6" s="101"/>
      <c r="J6" s="115"/>
      <c r="K6" s="116">
        <f t="shared" si="0"/>
        <v>0</v>
      </c>
      <c r="L6" s="117" t="e">
        <f t="shared" si="1"/>
        <v>#DIV/0!</v>
      </c>
      <c r="M6" s="118">
        <f t="shared" si="2"/>
        <v>0</v>
      </c>
      <c r="N6" s="118">
        <f t="shared" si="3"/>
        <v>0</v>
      </c>
      <c r="O6" s="118" t="e">
        <f t="shared" si="4"/>
        <v>#DIV/0!</v>
      </c>
      <c r="P6" s="118" t="e">
        <f t="shared" si="5"/>
        <v>#DIV/0!</v>
      </c>
    </row>
    <row r="7" spans="1:16" s="50" customFormat="1" ht="15.75">
      <c r="A7" s="28">
        <v>5</v>
      </c>
      <c r="B7" s="35" t="s">
        <v>169</v>
      </c>
      <c r="C7" s="28" t="s">
        <v>28</v>
      </c>
      <c r="D7" s="16">
        <v>400</v>
      </c>
      <c r="E7" s="101"/>
      <c r="F7" s="101"/>
      <c r="G7" s="101"/>
      <c r="H7" s="101"/>
      <c r="I7" s="101"/>
      <c r="J7" s="115"/>
      <c r="K7" s="116">
        <f t="shared" si="0"/>
        <v>0</v>
      </c>
      <c r="L7" s="117" t="e">
        <f t="shared" si="1"/>
        <v>#DIV/0!</v>
      </c>
      <c r="M7" s="118">
        <f t="shared" si="2"/>
        <v>0</v>
      </c>
      <c r="N7" s="118">
        <f t="shared" si="3"/>
        <v>0</v>
      </c>
      <c r="O7" s="118" t="e">
        <f t="shared" si="4"/>
        <v>#DIV/0!</v>
      </c>
      <c r="P7" s="118" t="e">
        <f t="shared" si="5"/>
        <v>#DIV/0!</v>
      </c>
    </row>
    <row r="8" spans="1:16" s="50" customFormat="1" ht="15.75">
      <c r="A8" s="28">
        <v>6</v>
      </c>
      <c r="B8" s="35" t="s">
        <v>170</v>
      </c>
      <c r="C8" s="28" t="s">
        <v>28</v>
      </c>
      <c r="D8" s="16">
        <v>400</v>
      </c>
      <c r="E8" s="101"/>
      <c r="F8" s="101"/>
      <c r="G8" s="101"/>
      <c r="H8" s="101"/>
      <c r="I8" s="101"/>
      <c r="J8" s="115"/>
      <c r="K8" s="116">
        <f t="shared" si="0"/>
        <v>0</v>
      </c>
      <c r="L8" s="117" t="e">
        <f t="shared" si="1"/>
        <v>#DIV/0!</v>
      </c>
      <c r="M8" s="118">
        <f t="shared" si="2"/>
        <v>0</v>
      </c>
      <c r="N8" s="118">
        <f t="shared" si="3"/>
        <v>0</v>
      </c>
      <c r="O8" s="118" t="e">
        <f t="shared" si="4"/>
        <v>#DIV/0!</v>
      </c>
      <c r="P8" s="118" t="e">
        <f t="shared" si="5"/>
        <v>#DIV/0!</v>
      </c>
    </row>
    <row r="9" spans="1:16" s="50" customFormat="1" ht="15.75">
      <c r="A9" s="2"/>
      <c r="B9" s="2"/>
      <c r="C9" s="2"/>
      <c r="D9" s="110"/>
      <c r="E9" s="110"/>
      <c r="F9" s="110"/>
      <c r="G9" s="110"/>
      <c r="H9" s="2"/>
      <c r="I9" s="110"/>
      <c r="J9" s="2"/>
      <c r="K9" s="2"/>
      <c r="L9" s="136" t="s">
        <v>375</v>
      </c>
      <c r="M9" s="137"/>
      <c r="N9" s="138"/>
      <c r="O9" s="119" t="e">
        <f>SUM(O3:O8)</f>
        <v>#DIV/0!</v>
      </c>
      <c r="P9" s="119" t="e">
        <f t="shared" si="5"/>
        <v>#DIV/0!</v>
      </c>
    </row>
    <row r="10" spans="1:14" s="50" customFormat="1" ht="31.5">
      <c r="A10" s="111"/>
      <c r="B10" s="2" t="s">
        <v>376</v>
      </c>
      <c r="C10" s="112"/>
      <c r="D10" s="113"/>
      <c r="E10" s="113"/>
      <c r="F10" s="113"/>
      <c r="G10" s="113"/>
      <c r="H10" s="114"/>
      <c r="I10" s="113"/>
      <c r="J10" s="3"/>
      <c r="K10" s="3"/>
      <c r="L10" s="3"/>
      <c r="M10" s="3"/>
      <c r="N10" s="3"/>
    </row>
    <row r="11" spans="1:14" s="50" customFormat="1" ht="15">
      <c r="A11" s="20"/>
      <c r="B11" s="6"/>
      <c r="C11" s="20"/>
      <c r="D11" s="20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4" s="50" customFormat="1" ht="15">
      <c r="A12" s="51"/>
      <c r="C12" s="51"/>
      <c r="D12" s="51"/>
    </row>
    <row r="13" spans="1:4" s="50" customFormat="1" ht="15">
      <c r="A13" s="51"/>
      <c r="C13" s="51"/>
      <c r="D13" s="51"/>
    </row>
  </sheetData>
  <sheetProtection/>
  <mergeCells count="1">
    <mergeCell ref="L9:N9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140625" style="5" customWidth="1"/>
    <col min="2" max="2" width="36.7109375" style="5" customWidth="1"/>
    <col min="3" max="3" width="4.7109375" style="5" customWidth="1"/>
    <col min="4" max="4" width="8.421875" style="13" customWidth="1"/>
    <col min="5" max="5" width="5.7109375" style="5" customWidth="1"/>
    <col min="6" max="6" width="4.7109375" style="5" customWidth="1"/>
    <col min="7" max="7" width="5.7109375" style="5" customWidth="1"/>
    <col min="8" max="9" width="5.140625" style="5" customWidth="1"/>
    <col min="10" max="10" width="7.57421875" style="5" customWidth="1"/>
    <col min="11" max="11" width="6.7109375" style="5" customWidth="1"/>
    <col min="12" max="12" width="9.140625" style="5" customWidth="1"/>
    <col min="13" max="14" width="8.00390625" style="5" customWidth="1"/>
    <col min="15" max="16384" width="9.140625" style="5" customWidth="1"/>
  </cols>
  <sheetData>
    <row r="1" spans="1:3" ht="28.5">
      <c r="A1" s="4" t="s">
        <v>198</v>
      </c>
      <c r="B1" s="26" t="s">
        <v>250</v>
      </c>
      <c r="C1" s="26"/>
    </row>
    <row r="2" spans="1:16" ht="195.7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45">
      <c r="A3" s="42" t="s">
        <v>149</v>
      </c>
      <c r="B3" s="43" t="s">
        <v>126</v>
      </c>
      <c r="C3" s="42" t="s">
        <v>28</v>
      </c>
      <c r="D3" s="28">
        <v>2000</v>
      </c>
      <c r="E3" s="35"/>
      <c r="F3" s="35"/>
      <c r="G3" s="35"/>
      <c r="H3" s="35"/>
      <c r="I3" s="35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s="48" customFormat="1" ht="45">
      <c r="A4" s="44">
        <v>2</v>
      </c>
      <c r="B4" s="45" t="s">
        <v>262</v>
      </c>
      <c r="C4" s="46" t="s">
        <v>28</v>
      </c>
      <c r="D4" s="47">
        <v>1000</v>
      </c>
      <c r="E4" s="29"/>
      <c r="F4" s="29"/>
      <c r="G4" s="29"/>
      <c r="H4" s="29"/>
      <c r="I4" s="29"/>
      <c r="J4" s="115"/>
      <c r="K4" s="116">
        <f>J4*1.2</f>
        <v>0</v>
      </c>
      <c r="L4" s="117" t="e">
        <f>D4/I4</f>
        <v>#DIV/0!</v>
      </c>
      <c r="M4" s="118">
        <f>J4*I4</f>
        <v>0</v>
      </c>
      <c r="N4" s="118">
        <f>M4*1.2</f>
        <v>0</v>
      </c>
      <c r="O4" s="118" t="e">
        <f>L4*M4</f>
        <v>#DIV/0!</v>
      </c>
      <c r="P4" s="118" t="e">
        <f>O4*1.2</f>
        <v>#DIV/0!</v>
      </c>
    </row>
    <row r="5" spans="1:16" s="6" customFormat="1" ht="15.75">
      <c r="A5" s="2"/>
      <c r="B5" s="2"/>
      <c r="C5" s="2"/>
      <c r="D5" s="110"/>
      <c r="E5" s="110"/>
      <c r="F5" s="110"/>
      <c r="G5" s="110"/>
      <c r="H5" s="2"/>
      <c r="I5" s="110"/>
      <c r="J5" s="2"/>
      <c r="K5" s="2"/>
      <c r="L5" s="136" t="s">
        <v>375</v>
      </c>
      <c r="M5" s="137"/>
      <c r="N5" s="138"/>
      <c r="O5" s="119" t="e">
        <f>SUM(O3:O4)</f>
        <v>#DIV/0!</v>
      </c>
      <c r="P5" s="119" t="e">
        <f>O5*1.2</f>
        <v>#DIV/0!</v>
      </c>
    </row>
    <row r="6" spans="1:14" s="6" customFormat="1" ht="31.5">
      <c r="A6" s="111"/>
      <c r="B6" s="2" t="s">
        <v>376</v>
      </c>
      <c r="C6" s="112"/>
      <c r="D6" s="113"/>
      <c r="E6" s="113"/>
      <c r="F6" s="113"/>
      <c r="G6" s="113"/>
      <c r="H6" s="114"/>
      <c r="I6" s="113"/>
      <c r="J6" s="3"/>
      <c r="K6" s="3"/>
      <c r="L6" s="3"/>
      <c r="M6" s="3"/>
      <c r="N6" s="3"/>
    </row>
    <row r="7" spans="1:4" s="6" customFormat="1" ht="15">
      <c r="A7" s="20"/>
      <c r="C7" s="20"/>
      <c r="D7" s="20"/>
    </row>
    <row r="8" spans="1:4" s="6" customFormat="1" ht="15">
      <c r="A8" s="20"/>
      <c r="C8" s="20"/>
      <c r="D8" s="20"/>
    </row>
    <row r="9" spans="3:4" s="6" customFormat="1" ht="15">
      <c r="C9" s="20"/>
      <c r="D9" s="20"/>
    </row>
    <row r="10" spans="1:4" s="6" customFormat="1" ht="15">
      <c r="A10" s="20"/>
      <c r="C10" s="20"/>
      <c r="D10" s="20"/>
    </row>
    <row r="11" spans="1:4" s="6" customFormat="1" ht="15">
      <c r="A11" s="5"/>
      <c r="B11" s="5"/>
      <c r="C11" s="5"/>
      <c r="D11" s="20"/>
    </row>
    <row r="12" spans="1:4" s="6" customFormat="1" ht="15">
      <c r="A12" s="5"/>
      <c r="B12" s="5"/>
      <c r="C12" s="5"/>
      <c r="D12" s="20"/>
    </row>
    <row r="13" spans="1:4" s="6" customFormat="1" ht="15">
      <c r="A13" s="5"/>
      <c r="B13" s="5"/>
      <c r="C13" s="5"/>
      <c r="D13" s="20"/>
    </row>
    <row r="14" spans="1:4" s="6" customFormat="1" ht="15">
      <c r="A14" s="20"/>
      <c r="C14" s="20"/>
      <c r="D14" s="20"/>
    </row>
    <row r="15" spans="1:4" s="6" customFormat="1" ht="15">
      <c r="A15" s="20"/>
      <c r="C15" s="20"/>
      <c r="D15" s="20"/>
    </row>
    <row r="16" spans="1:4" s="6" customFormat="1" ht="15">
      <c r="A16" s="20"/>
      <c r="C16" s="20"/>
      <c r="D16" s="20"/>
    </row>
    <row r="17" spans="1:4" s="6" customFormat="1" ht="15">
      <c r="A17" s="20"/>
      <c r="C17" s="20"/>
      <c r="D17" s="20"/>
    </row>
    <row r="18" spans="1:4" s="6" customFormat="1" ht="15">
      <c r="A18" s="20"/>
      <c r="C18" s="20"/>
      <c r="D18" s="20"/>
    </row>
    <row r="19" spans="1:4" s="6" customFormat="1" ht="15">
      <c r="A19" s="20"/>
      <c r="C19" s="20"/>
      <c r="D19" s="20"/>
    </row>
    <row r="20" spans="1:4" s="6" customFormat="1" ht="15">
      <c r="A20" s="20"/>
      <c r="C20" s="20"/>
      <c r="D20" s="20"/>
    </row>
    <row r="21" spans="1:4" s="6" customFormat="1" ht="15">
      <c r="A21" s="20"/>
      <c r="C21" s="20"/>
      <c r="D21" s="20"/>
    </row>
    <row r="22" spans="3:4" s="6" customFormat="1" ht="15">
      <c r="C22" s="20"/>
      <c r="D22" s="20"/>
    </row>
    <row r="23" spans="1:4" s="6" customFormat="1" ht="15">
      <c r="A23" s="20"/>
      <c r="C23" s="20"/>
      <c r="D23" s="20"/>
    </row>
    <row r="24" spans="1:4" s="6" customFormat="1" ht="15">
      <c r="A24" s="5"/>
      <c r="B24" s="5"/>
      <c r="C24" s="5"/>
      <c r="D24" s="20"/>
    </row>
    <row r="25" spans="1:4" s="6" customFormat="1" ht="15">
      <c r="A25" s="5"/>
      <c r="B25" s="5"/>
      <c r="C25" s="5"/>
      <c r="D25" s="20"/>
    </row>
    <row r="26" spans="1:4" s="6" customFormat="1" ht="15">
      <c r="A26" s="5"/>
      <c r="B26" s="5"/>
      <c r="C26" s="5"/>
      <c r="D26" s="20"/>
    </row>
    <row r="27" spans="1:4" s="6" customFormat="1" ht="15">
      <c r="A27" s="5"/>
      <c r="B27" s="5"/>
      <c r="C27" s="5"/>
      <c r="D27" s="20"/>
    </row>
  </sheetData>
  <sheetProtection/>
  <mergeCells count="1">
    <mergeCell ref="L5:N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K18" sqref="K18"/>
    </sheetView>
  </sheetViews>
  <sheetFormatPr defaultColWidth="10.57421875" defaultRowHeight="12.75"/>
  <cols>
    <col min="1" max="1" width="5.57421875" style="55" customWidth="1"/>
    <col min="2" max="2" width="30.28125" style="55" customWidth="1"/>
    <col min="3" max="3" width="4.8515625" style="55" customWidth="1"/>
    <col min="4" max="4" width="6.00390625" style="55" bestFit="1" customWidth="1"/>
    <col min="5" max="9" width="3.8515625" style="55" bestFit="1" customWidth="1"/>
    <col min="10" max="11" width="6.8515625" style="55" bestFit="1" customWidth="1"/>
    <col min="12" max="12" width="9.8515625" style="55" bestFit="1" customWidth="1"/>
    <col min="13" max="15" width="9.00390625" style="55" bestFit="1" customWidth="1"/>
    <col min="16" max="16" width="10.140625" style="55" customWidth="1"/>
    <col min="17" max="16384" width="10.57421875" style="55" customWidth="1"/>
  </cols>
  <sheetData>
    <row r="1" spans="1:3" ht="28.5">
      <c r="A1" s="53" t="s">
        <v>199</v>
      </c>
      <c r="B1" s="54" t="s">
        <v>120</v>
      </c>
      <c r="C1" s="54"/>
    </row>
    <row r="2" spans="1:16" ht="146.25">
      <c r="A2" s="107" t="s">
        <v>370</v>
      </c>
      <c r="B2" s="107" t="s">
        <v>26</v>
      </c>
      <c r="C2" s="96" t="s">
        <v>27</v>
      </c>
      <c r="D2" s="97" t="s">
        <v>363</v>
      </c>
      <c r="E2" s="97" t="s">
        <v>364</v>
      </c>
      <c r="F2" s="97" t="s">
        <v>365</v>
      </c>
      <c r="G2" s="98" t="s">
        <v>366</v>
      </c>
      <c r="H2" s="98" t="s">
        <v>367</v>
      </c>
      <c r="I2" s="99" t="s">
        <v>368</v>
      </c>
      <c r="J2" s="99" t="s">
        <v>377</v>
      </c>
      <c r="K2" s="99" t="s">
        <v>378</v>
      </c>
      <c r="L2" s="100" t="s">
        <v>369</v>
      </c>
      <c r="M2" s="108" t="s">
        <v>371</v>
      </c>
      <c r="N2" s="108" t="s">
        <v>372</v>
      </c>
      <c r="O2" s="109" t="s">
        <v>373</v>
      </c>
      <c r="P2" s="109" t="s">
        <v>374</v>
      </c>
    </row>
    <row r="3" spans="1:16" ht="30">
      <c r="A3" s="16">
        <v>1</v>
      </c>
      <c r="B3" s="56" t="s">
        <v>143</v>
      </c>
      <c r="C3" s="57" t="s">
        <v>28</v>
      </c>
      <c r="D3" s="19">
        <v>20000</v>
      </c>
      <c r="E3" s="102"/>
      <c r="F3" s="102"/>
      <c r="G3" s="102"/>
      <c r="H3" s="102"/>
      <c r="I3" s="102"/>
      <c r="J3" s="115"/>
      <c r="K3" s="116">
        <f>J3*1.2</f>
        <v>0</v>
      </c>
      <c r="L3" s="117" t="e">
        <f>D3/I3</f>
        <v>#DIV/0!</v>
      </c>
      <c r="M3" s="118">
        <f>J3*I3</f>
        <v>0</v>
      </c>
      <c r="N3" s="118">
        <f>M3*1.2</f>
        <v>0</v>
      </c>
      <c r="O3" s="118" t="e">
        <f>L3*M3</f>
        <v>#DIV/0!</v>
      </c>
      <c r="P3" s="118" t="e">
        <f>O3*1.2</f>
        <v>#DIV/0!</v>
      </c>
    </row>
    <row r="4" spans="1:16" ht="15.75">
      <c r="A4" s="2"/>
      <c r="B4" s="2"/>
      <c r="C4" s="2"/>
      <c r="D4" s="110"/>
      <c r="E4" s="110"/>
      <c r="F4" s="110"/>
      <c r="G4" s="110"/>
      <c r="H4" s="2"/>
      <c r="I4" s="110"/>
      <c r="J4" s="2"/>
      <c r="K4" s="2"/>
      <c r="L4" s="136" t="s">
        <v>375</v>
      </c>
      <c r="M4" s="137"/>
      <c r="N4" s="138"/>
      <c r="O4" s="119" t="e">
        <f>SUM(O3)</f>
        <v>#DIV/0!</v>
      </c>
      <c r="P4" s="119" t="e">
        <f>O4*1.2</f>
        <v>#DIV/0!</v>
      </c>
    </row>
    <row r="5" spans="1:14" ht="31.5">
      <c r="A5" s="111"/>
      <c r="B5" s="2" t="s">
        <v>376</v>
      </c>
      <c r="C5" s="112"/>
      <c r="D5" s="113"/>
      <c r="E5" s="113"/>
      <c r="F5" s="113"/>
      <c r="G5" s="113"/>
      <c r="H5" s="114"/>
      <c r="I5" s="113"/>
      <c r="J5" s="3"/>
      <c r="K5" s="3"/>
      <c r="L5" s="3"/>
      <c r="M5" s="3"/>
      <c r="N5" s="3"/>
    </row>
    <row r="6" spans="1:14" ht="15">
      <c r="A6" s="20"/>
      <c r="B6" s="6"/>
      <c r="C6" s="20"/>
      <c r="D6" s="20"/>
      <c r="E6" s="6"/>
      <c r="F6" s="6"/>
      <c r="G6" s="6"/>
      <c r="H6" s="6"/>
      <c r="I6" s="6"/>
      <c r="J6" s="6"/>
      <c r="K6" s="6"/>
      <c r="L6" s="6"/>
      <c r="M6" s="6"/>
      <c r="N6" s="6"/>
    </row>
  </sheetData>
  <sheetProtection/>
  <mergeCells count="1">
    <mergeCell ref="L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Elena Dimitrova</cp:lastModifiedBy>
  <cp:lastPrinted>2017-09-20T11:35:48Z</cp:lastPrinted>
  <dcterms:created xsi:type="dcterms:W3CDTF">1996-10-14T23:33:28Z</dcterms:created>
  <dcterms:modified xsi:type="dcterms:W3CDTF">2017-10-16T08:46:04Z</dcterms:modified>
  <cp:category/>
  <cp:version/>
  <cp:contentType/>
  <cp:contentStatus/>
</cp:coreProperties>
</file>