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7250" windowHeight="5715" tabRatio="958" activeTab="15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" sheetId="17" r:id="rId17"/>
    <sheet name="XVIII" sheetId="18" r:id="rId18"/>
    <sheet name="XIX" sheetId="19" r:id="rId19"/>
    <sheet name="XX" sheetId="20" r:id="rId20"/>
    <sheet name="XXI" sheetId="21" r:id="rId21"/>
    <sheet name="XXII" sheetId="22" r:id="rId22"/>
    <sheet name="XXIII" sheetId="23" r:id="rId23"/>
    <sheet name="XXIV" sheetId="24" r:id="rId24"/>
    <sheet name="XXV" sheetId="25" r:id="rId25"/>
    <sheet name="XXVI" sheetId="26" r:id="rId26"/>
    <sheet name="XXVII" sheetId="27" r:id="rId27"/>
    <sheet name="XXVIII" sheetId="28" r:id="rId28"/>
    <sheet name="XXIX" sheetId="29" r:id="rId29"/>
    <sheet name="XXX" sheetId="30" r:id="rId30"/>
    <sheet name="XXXI" sheetId="31" r:id="rId31"/>
    <sheet name="XXXII" sheetId="32" r:id="rId32"/>
    <sheet name="XXXIII" sheetId="33" r:id="rId33"/>
    <sheet name="XXXIV" sheetId="34" r:id="rId34"/>
    <sheet name="XXXV" sheetId="35" r:id="rId35"/>
    <sheet name="XXXVI" sheetId="36" r:id="rId36"/>
    <sheet name="XXXVII" sheetId="37" r:id="rId37"/>
    <sheet name="XXXVIII" sheetId="38" r:id="rId38"/>
    <sheet name="XXXIX" sheetId="39" r:id="rId39"/>
    <sheet name="XXXX" sheetId="40" r:id="rId40"/>
    <sheet name="XXXXI" sheetId="41" r:id="rId41"/>
  </sheets>
  <definedNames/>
  <calcPr fullCalcOnLoad="1"/>
</workbook>
</file>

<file path=xl/sharedStrings.xml><?xml version="1.0" encoding="utf-8"?>
<sst xmlns="http://schemas.openxmlformats.org/spreadsheetml/2006/main" count="2180" uniqueCount="648">
  <si>
    <t>Наименование</t>
  </si>
  <si>
    <t>Мярка</t>
  </si>
  <si>
    <t>бр</t>
  </si>
  <si>
    <t>мл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</si>
  <si>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</si>
  <si>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</si>
  <si>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</si>
  <si>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</si>
  <si>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Левин</t>
  </si>
  <si>
    <t>Салмонела- Шигела агар</t>
  </si>
  <si>
    <t>Мак Конки агар</t>
  </si>
  <si>
    <t>бр.</t>
  </si>
  <si>
    <t>Диспенсери за антибиотични дискове с 6 гнезда</t>
  </si>
  <si>
    <t>тест</t>
  </si>
  <si>
    <t>№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</si>
  <si>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</si>
  <si>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</si>
  <si>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</si>
  <si>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</si>
  <si>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 xml:space="preserve">№ </t>
  </si>
  <si>
    <t>Мануални идентификационни системи за Кандида</t>
  </si>
  <si>
    <t>Оптохин-5 мкг</t>
  </si>
  <si>
    <t>Новобиоцин-5 мкг</t>
  </si>
  <si>
    <t>Сабуро агар с гентамицин и хлорамфеникол</t>
  </si>
  <si>
    <t>Сабуро глюкоза агар</t>
  </si>
  <si>
    <t>Хром агар Кандида -двуфазна среда с неселективна фаза за първично изолиране на гъбичкии хромогенна фаза за идентификация на C. albicans, C. tropiclis, C. Crusei</t>
  </si>
  <si>
    <t>Шоколадов агар с изовиталекс и бацитрацин</t>
  </si>
  <si>
    <t>Шоколадов агар с изовиталекс</t>
  </si>
  <si>
    <t>Хромогенна среда за иденгификация на C. albicans, C. tropicalis, C. crusei, C. glabrata</t>
  </si>
  <si>
    <t>Колумбия агар с 5% овнешка кръв</t>
  </si>
  <si>
    <t>Колумбия агар с 5% овнешка кръв, колистин и налидиксова к-на</t>
  </si>
  <si>
    <t>Дезокси-холат агар</t>
  </si>
  <si>
    <t>Мюлер- Хинтън агар</t>
  </si>
  <si>
    <t>Мюлер- Хинтън агар с 5 % овнешка кръв</t>
  </si>
  <si>
    <t>OFPBL селективен агар за детекция на B. cepacia</t>
  </si>
  <si>
    <t>Триптиказо- соев агар с 5% овнешка кръв</t>
  </si>
  <si>
    <t>Селективен агар за Кампилобактер с 10 % овнешка кръв и 5 Антибиотика</t>
  </si>
  <si>
    <t>Селективен агар за група Б стрептококи</t>
  </si>
  <si>
    <t>Триптиказо- соев агар</t>
  </si>
  <si>
    <t>Хром агар ориентейшън</t>
  </si>
  <si>
    <t>Бои и сетове за оцветявания</t>
  </si>
  <si>
    <t xml:space="preserve">Сет за оветяване по Грам </t>
  </si>
  <si>
    <t>Метилен блау по Льофлер</t>
  </si>
  <si>
    <t>Сет за оцветяване по Цил Нилсен</t>
  </si>
  <si>
    <t>Сет за студено оцветяване на киселино- устойчиви бактерии</t>
  </si>
  <si>
    <t>Кръвен агар с 5 % конска кръв</t>
  </si>
  <si>
    <t>Хранителни среди в петри с диам. 90 мм от един производител</t>
  </si>
  <si>
    <t>Мануални идентификационни с-ми за Enterobacteriaceae и Неферментиращи глюкоза Грам отр. бактерии</t>
  </si>
  <si>
    <t>Мюлер Хинтон с 5 % конска кръв</t>
  </si>
  <si>
    <t>Количество</t>
  </si>
  <si>
    <t>Диспенсери за антибиотични дискове с 8 гнезда</t>
  </si>
  <si>
    <t xml:space="preserve">Мануални идентификационни системи за система РЕМЕЛ или  еквивалентни </t>
  </si>
  <si>
    <t>5</t>
  </si>
  <si>
    <t>Мануални галерии за микробиологична идентификация и помощни реактиви към тях</t>
  </si>
  <si>
    <t>1</t>
  </si>
  <si>
    <t>галерия</t>
  </si>
  <si>
    <t>2</t>
  </si>
  <si>
    <t>3</t>
  </si>
  <si>
    <t>Мануални галерии за идентификация на Найсерия и Хемофилус, окомплектовани със среда за инокулирането им (епруветки по 1 мл) и реактиви Индол спот, NIT1, NIT2</t>
  </si>
  <si>
    <t>4</t>
  </si>
  <si>
    <t>6</t>
  </si>
  <si>
    <t>7</t>
  </si>
  <si>
    <t>Мануални галерии за идентифицкация на анаеробни микроорганизми за 24 часа</t>
  </si>
  <si>
    <t>8</t>
  </si>
  <si>
    <t>Готов кит с дехидратирани субстрати (мануална галерия от 19 асимилационни теста) за биохимична идентификация на дрожди, със среда за инокулиране</t>
  </si>
  <si>
    <t>9</t>
  </si>
  <si>
    <t xml:space="preserve">Готов кит с дехидратирани субстрати (асимилационни тестове) мануална галерия за биохимична идентификация на дрожди - 13 броя захари и 2 броя ензимни тестове. Със среда за инокулиране. Цветна реакция при отчитане. </t>
  </si>
  <si>
    <t>10</t>
  </si>
  <si>
    <t>Реактив PYZ, съдържащ железен двухлорид и 2-метоксиетанол, за цветна реакция за работа с мануални галерии за идентификация.</t>
  </si>
  <si>
    <t>11</t>
  </si>
  <si>
    <t>Реактиви за цветна реакция за работа с мануални галерии за идентификация - сулфанилова киселина и NN диметил-1-нафтил амин, (NIT1 и NIT2).</t>
  </si>
  <si>
    <t>12</t>
  </si>
  <si>
    <t>Реактиви ZYM A, съдържащ  Трис-хидроксиметил-аминометан, солна к-а, натриев лаурил сулфат, за мануални галерии за идентификация.</t>
  </si>
  <si>
    <t>13</t>
  </si>
  <si>
    <t>14</t>
  </si>
  <si>
    <t>Реактив NIN за мануални галерии за идентификация на стрептококи</t>
  </si>
  <si>
    <t>15</t>
  </si>
  <si>
    <t>Реактиви за Фогес-Проскауер VP1, съдържащ калиев хидроксид, за мануални галерии за идентификация</t>
  </si>
  <si>
    <t>16</t>
  </si>
  <si>
    <t>Реактиви за Фогес-Проскауер  VP2, съдържащ α-нафтол, за мануални галерии за идентификация</t>
  </si>
  <si>
    <t>17</t>
  </si>
  <si>
    <t>Реактив за цветна реакция за индол James, съдържащ солна к-а, опаковка до 5 мл.</t>
  </si>
  <si>
    <t>18</t>
  </si>
  <si>
    <t>Реактив FB, съдържащ Sodium lauryl sulfate, DMF, DMSO и Fast Blue BB</t>
  </si>
  <si>
    <t>19</t>
  </si>
  <si>
    <t xml:space="preserve">Реактив XYL, съдържащ Ксилен </t>
  </si>
  <si>
    <t>20</t>
  </si>
  <si>
    <t>Реактив Zn, съдържащ цинк на прах</t>
  </si>
  <si>
    <t>грам</t>
  </si>
  <si>
    <t>21</t>
  </si>
  <si>
    <t>Плаки с чупещи се стрипове за определяне на МПК чрез разреждане в бульон и мануално отчитане; натоварени с концентрационен градиент (минимум 7 концентарации) на антибиотика в съответствие с ЕUCAST и течни среди за инокулиранe на бактериалните суспензии</t>
  </si>
  <si>
    <t>МИК  Ванкомицин плаки с чупещи се стрипове за определяне на МПК чрез разреждане в бульон, натоварени с концентрационен градиент (минимум 7 концентарации) на Ванкомицин</t>
  </si>
  <si>
    <t>брой</t>
  </si>
  <si>
    <t>МИК Тейкопланин плаки с чупещи се стрипове за определяне на МПК чрез разреждане в бульон, натоварени с концентрационен градиент (минимум 7 концентарации) на Тейкопланин</t>
  </si>
  <si>
    <t>МИК  Колистин плаки с чупещи се стрипове за определяне на МПК чрез разреждане в бульон, натоварени с концентрационен градиент (минимум 7 концентарации) на Колистин</t>
  </si>
  <si>
    <t>МИК  Пеницилин плаки с чупещи се стрипове за определяне на МПК чрез разреждане в бульон, натоварени с концентрационен градиент (минимум 7 концентарации) на Пеницилин</t>
  </si>
  <si>
    <t>Имуноблот-стрип тестове за потвърдителен метод на инфекциозни параметри, съвместими за работа с автоматизирана система ProfiBlot или еквивалентни</t>
  </si>
  <si>
    <t>Имуноблот-стрип тест с рекомбинантни антигени за потвърждение наличието на Borrelia IgG антитела, съдържащ бандове за всичките 4 подкласа (B. burgdorferi sensu stricto,  B. garinii, B. afzelii, Borrelia spielmanii and B. Bavariensis) - VlsE, OspA, OspC, p18</t>
  </si>
  <si>
    <t>Имуноблот-стрип тест с рекомбинантни антигени за потвърждение наличието на Borrelia IgМ антитела, съдържащ бандове за всичките 4 подкласа (B. burgdorferi sensu stricto,  B. garinii, B. afzelii, Borrelia spielmanii and B. Bavariensis) - VlsE, OspA, OspC, p18</t>
  </si>
  <si>
    <t>Имуноблот-стрип тест с рекомбинантни антигени за потвърждение наличието на Epstein-Barr IgG авидност, съдържащ бандове за EBNA-1, p18, p23, BZLF-1, p138, p54</t>
  </si>
  <si>
    <t>Имуноблот-стрип тест с рекомбинантни антигени за потвърждение наличието на Epstein-Barr IgM антитела, съдържащ бандове за p23, ZEBRA, p138, p54</t>
  </si>
  <si>
    <t>Имуноблот-стрип тест с рекомбинантни антигени за потвърждение наличието на CMV IgG авидност, съдържащ бандове за детекция на най-клинично значимите антигени: IE 1, CM2, p150, p65, gB 1, gB 2</t>
  </si>
  <si>
    <t>Имуноблот-стрип тест с рекомбинантни антигени за потвърждение наличието на CMV IgM антитела, съдържащ бандове за детекция на най-клинично значимите антигени: IE 1, CM2, p150, p65, gB 1, gB 2</t>
  </si>
  <si>
    <t xml:space="preserve">Имуноблот-стрип скринингов панел с рекомбинантни антигени за потвърждение наличието IgG антитела към 4 инфекциозни параметъра: Toxoplasma gondii, rubella вирус, cytomegalovirus (CMV), и herpes simplex вирус тип 1 и 2 </t>
  </si>
  <si>
    <t xml:space="preserve">Имуноблот-стрип скринингов панел с рекомбинантни антигени за потвърждение наличието IgМ антитела към 4 инфекциозни параметъра: Toxoplasma gondii, rubella вирус, cytomegalovirus (CMV), и herpes simplex вирус тип 1 и 2 </t>
  </si>
  <si>
    <t xml:space="preserve">Имуноблот-стрип скринингов тест с рекомбинантни антигени за потвърждение на остра или хронична Хепатит С инфекция (HCV IgG антитела) с бандове за регионите Core, NS3, NS4 и NS5  </t>
  </si>
  <si>
    <t>Имуноблот-стрип тест с рекомбинантни антигени за потвърждение наличието на HEV IgG или IgM антитела, съдържащ бандове за детекция протеини, асоциирани с два различни генотипа - генотип 1 и генотип 3</t>
  </si>
  <si>
    <t xml:space="preserve">Имуноблот-стрип тест с рекомбинантни антигени за потвърждение наличието на Toxoplasma IgG антитела, съдържащ бандове за фазоспецифични антигени за авидност: ROP1c, MIC3, GRA7, GRA8, p30, MAG1, GRA1, rSAG1 </t>
  </si>
  <si>
    <t xml:space="preserve">Имуноблот-стрип тест с рекомбинантни антигени за потвърждение наличието на Toxoplasma IgM антитела, съдържащ бандове за: ROP1c, MIC3, GRA7, GRA8, p30, MAG1, GRA1, rSAG1 </t>
  </si>
  <si>
    <t>Анти-човешки IgG конюгат за стрип-имуноблот тестове, ампула 1,4 мл</t>
  </si>
  <si>
    <t>Анти-човешки IgМ конюгат за стрип-имуноблот тестове, ампула 1,4 мл</t>
  </si>
  <si>
    <t>Промивен буфер за стрип-имуноблот тестове,  500 мл.</t>
  </si>
  <si>
    <t>Китове за определяне за качествена детекция на антитела/антигени в серум, съвместими с аналoгичен анализатор miniVIDAS или еквивалентни</t>
  </si>
  <si>
    <t>anti-HAV IgM - ин витро тест за качествено определяне на антитела от клас IgM срещу хепатитен вирус А по метода ELFA(Enzyme linked Fluorescent Assay)</t>
  </si>
  <si>
    <t>anti- HAV Total ин витро тест за качествено определяне на антитела срещу хепатитен вирус А по метода ELFA(Enzyme linked Fluorescent Assay)</t>
  </si>
  <si>
    <t>HBs Ag - ин витро тест за качествено определяне на повърхностен (австралийски) антиген на хепатитен вирус Б по метода ELFA(Enzyme linked Fluorescent Assay)</t>
  </si>
  <si>
    <t>anti-HBs Total - ин витро тест за качествено определяне на антитела срещу хепатитен вирус Б по метода ELFA(Enzyme linked Fluorescent Assay)</t>
  </si>
  <si>
    <t>anti-HBc Total - ин витро тест за качествено определяне на антитела срещу кор антиген на хепатитен вирус Б по метода ELFA(Enzyme linked Fluorescent Assay)</t>
  </si>
  <si>
    <t>anti-HBc IgM - ин витро тест за качествено определяне на антитела  от клас IgM срещу антиген кор на хепатитен вирус Б  по метода ELFA(Enzyme linked Fluorescent Assay)</t>
  </si>
  <si>
    <t>HIV - комбиниран ин витро тест за качествено определяне на антитела срещу тип 1 и 2 ХИВ и антиген p24 на ХИВ по метода ELFA(Enzyme linked Fluorescent Assay)</t>
  </si>
  <si>
    <t>anti-HCV - ин витро тест за качествено определяне на антитела срещу хепатитен вирус Ц по метода ELFA(Enzyme linked Fluorescent Assay)</t>
  </si>
  <si>
    <t>anti- CMV IgM - ин витро тест за качествено определяне на антитела от клас IgM срещу Цитомегаловирус по метода ELFA(Enzyme linked Fluorescent Assay)</t>
  </si>
  <si>
    <t>anti- CMV IgG - ин витро тест за качествено определяне на антитела от клас IgG срещу Цитомегаловирус по метода ELFA(Enzyme linked Fluorescent Assay)</t>
  </si>
  <si>
    <t>anti- EBV IgG - ин витро тест за качествено определяне на антитела от клас IgG срещу Епщайн-бар вирус по метода ELFA(Enzyme linked Fluorescent Assay)</t>
  </si>
  <si>
    <t>anti- EBV IgМ - ин витро тест за качествено определяне на антитела от клас IgМ срещу Епщайн-бар вирус по метода ELFA(Enzyme linked Fluorescent Assay)</t>
  </si>
  <si>
    <t>HBe-Anti Hbe  ин витро тест за качествено определяне на антитела срещу e антиген на хепатит Б вирус (HBe) по метода ELFA(Enzyme linked Fluorescent Assay)</t>
  </si>
  <si>
    <t>Lyme IgM  ин витро тест за качествено определяне на антитела от клас IgM срещу борелиозис бургдорфери (Лаймска болест) по метода ELFA(Enzyme linked Fluorescent Assay)</t>
  </si>
  <si>
    <t>Lyme IgG - ин витро тест за качествено определяне на антитела от клас IgG срещу борелиозис бургдорфери (Лаймска болест) по метода ELFA(Enzyme linked Fluorescent Assay)</t>
  </si>
  <si>
    <t>C. difficile GDH ин витро тест за доказване на инфекция с Clostridium difficile по метода ELFA(Enzyme linked Fluorescent Assay)</t>
  </si>
  <si>
    <t>C. difficile Toxin A &amp; B ин витро тест за доказване на инфекция с Clostridium difficile чрез детекция на токсини А и Б по метода ELFA(Enzyme linked Fluorescent Assay)</t>
  </si>
  <si>
    <t>Консумативи съвместими с апарат Pheonix M50 (BD) или еквивалентни</t>
  </si>
  <si>
    <t>Комбиниран панел за ID и AST за грам положителни бактерии</t>
  </si>
  <si>
    <t>Комбиниран панел за ID и AST за грам отрицателни бактерии</t>
  </si>
  <si>
    <t>Комбиниран панел за ID и AST за стрептококи</t>
  </si>
  <si>
    <t>Панел ID Yeast</t>
  </si>
  <si>
    <t>Бульон за  ID</t>
  </si>
  <si>
    <t>Бульон за  AST</t>
  </si>
  <si>
    <t>Бульон за  AST-S</t>
  </si>
  <si>
    <t>Индикатор за AST</t>
  </si>
  <si>
    <t>Индикатор за AST-S</t>
  </si>
  <si>
    <t>PhoenixSpec calibration standarts или еквивалентен</t>
  </si>
  <si>
    <t>Накрайници за пипета - Phoenix-Pipette Tips  25 mL или еквивалентни</t>
  </si>
  <si>
    <t>Консумативи и реактиви съвместими със система Microflex LT/SH MALDI-MS (Bruker Daltonics) или еквивалентни</t>
  </si>
  <si>
    <t>Matrix HCCA, portioned, порционирана пречистена матрица за работа с MALDI-TOF-MS или еквивалентна</t>
  </si>
  <si>
    <t>флакон</t>
  </si>
  <si>
    <t>Стандартен разтворител ( 50% ACN + 47.5% H2O + 2.5% TFA)</t>
  </si>
  <si>
    <t>Бактериален тест стандарт BTS</t>
  </si>
  <si>
    <t xml:space="preserve"> Safe-Lock PCR clean тип Епендорф, епруветки с обем 1.5 ml , или еквивалентни</t>
  </si>
  <si>
    <t>Връхчета тип Епендорф  50-1000 μl, в кутия, стерилни или еквивалентни</t>
  </si>
  <si>
    <t>Връхчета тип Епендорф 2-200 μl, в кутия, стерилни или еквивалентни</t>
  </si>
  <si>
    <t>Връхчета тип Епендорф  0,5-10 μl, в кутия, стерилни или еквивалентни</t>
  </si>
  <si>
    <t>0,5 мл. епруветки в комплект с капачки на винт</t>
  </si>
  <si>
    <t>Реактив за MALDI-MS или еквивалентни</t>
  </si>
  <si>
    <t>ALPHA-CYANO-4-HYDROXYCINNAMIC ACID puriss. p.a., matrix substance for MALDI-MS, &gt;=99.0%  или еквивалентен</t>
  </si>
  <si>
    <t> грам</t>
  </si>
  <si>
    <t>Химикали, необходими за работа с Microflex LT/SH MALDI-MS (Bruker Daltonics) или еквивалентни</t>
  </si>
  <si>
    <t xml:space="preserve">Мравчена киселина 70% </t>
  </si>
  <si>
    <t>Ацетонитрил чист</t>
  </si>
  <si>
    <t>HPLC grade вода</t>
  </si>
  <si>
    <t>Дейонизирана вода</t>
  </si>
  <si>
    <t>Трифлуороцетна киселина - TFA - чиста за анализ</t>
  </si>
  <si>
    <t>4М гуанидин хидрохлорид</t>
  </si>
  <si>
    <t>кит</t>
  </si>
  <si>
    <t>ELISA кит за детекция на антитела срещу хепатит Б вирус. 96 теста в кит, чупещи се стрипове 1х8 ямки  for in vitro diagnostic  use only</t>
  </si>
  <si>
    <t>ELISA кит за детекция на антитела срещу Core Антиген на хепатит Б вирус. 96 теста в кит, чупещи се стрипове 1х8 ямки  for in vitro diagnostic  use only</t>
  </si>
  <si>
    <t>ELISA кит за детекция на антитела от клас IgM срещу Core Антиген на хепатит Б вирус. 96 теста в кит, чупещи се стрипове 1х8 ямки  for in vitro diagnostic  use only</t>
  </si>
  <si>
    <t>ELISA кит за детекция на антитела срещу хепатит Ц вирус (HCV Ab). 96 теста в кит, чупещи се стрипове 1х8 ямки  for in vitro diagnostic  use only</t>
  </si>
  <si>
    <t>Комбиниран ELISA кит за едновременна детекция на антиген и антитяло срещу Хепатит С  (HCV Ab/Ag). 96 теста в кит, чупещи се стрипове 1х8 ямки  for in vitro diagnostic  use only</t>
  </si>
  <si>
    <t>Комбиниран ELISA кит за едновременна детекция на антиген p24 и антитeла срещу тип 1 и 2 срещу HIV  (HIV Ab/Ag). 96 теста в кит, чупещи се стрипове 1х8 ямки  for in vitro diagnostic  use only</t>
  </si>
  <si>
    <t>ELISA кит за детекция на цитомегаловирус (CMV) IgM. 96 теста в кит, чупещи се стрипове 1х8 ямки  for in vitro diagnostic  use only</t>
  </si>
  <si>
    <t>ELISA кит за детекция на цитомегаловирус (CMV) IgG. 96 теста в кит, чупещи се стрипове 1х8 ямки  for in vitro diagnostic  use only</t>
  </si>
  <si>
    <t>ELISA кит за детекция на EBV VCA IgM. 96 теста в кит, чупещи се стрипове 1х8 ямки  for in vitro diagnostic  use only</t>
  </si>
  <si>
    <t>ELISA кит за детекция на EBV VCA IgG. 96 теста в кит, чупещи се стрипове 1х8 ямки  for in vitro diagnostic  use only</t>
  </si>
  <si>
    <t>ELISA кит за детекция на EBV EBNA IgG. 96 теста в кит, чупещи се стрипове 1х8 ямки  for in vitro diagnostic  use only</t>
  </si>
  <si>
    <t>ELISA кит за детекция на антитела  от клас IgM срещу хепатитен E  вирус по метода ELISA. 96 теста в кит, чупещи се стрипове 1х8 ямки  for in vitro diagnostic  use only</t>
  </si>
  <si>
    <t>ELISA кит за детекция на антитела  от клас IgG срещу хепатитен E  вирус по метода ELISA. 96 теста в кит, чупещи се стрипове 1х8 ямки  for in vitro diagnostic  use only</t>
  </si>
  <si>
    <t>ELISA кит за детекция на антитела  срещу HDV. 96 теста в кит, чупещи се стрипове 1х8 ямки  for in vitro diagnostic  use only</t>
  </si>
  <si>
    <t>ELISA комбиниран кит за детекция на антитела от клас IgM и IgG срещу HSV 1 and 2, включващ конюгати за IgG и IgM. 96 теста в кит, чупещи се стрипове 1х8 ямки  for in vitro diagnostic  use only</t>
  </si>
  <si>
    <t>ELISA кит за детекция на антитела от клас IgM срещу хепатит А вирус. До 96 теста в кит, чупещи се стрипове 1х8 ямки  for in vitro diagnostic  use only</t>
  </si>
  <si>
    <t>ELISA кит за детекция на антитела срещу хепатит А вирус. До 96 теста в кит, чупещи се стрипове 1х8 ямки  for in vitro diagnostic  use only</t>
  </si>
  <si>
    <t>I</t>
  </si>
  <si>
    <t>ELISA китове за вирусологична диагностика</t>
  </si>
  <si>
    <t>XDL агар</t>
  </si>
  <si>
    <t>Среда Enterococcosel agar</t>
  </si>
  <si>
    <t>Бацитрацин - концентрация 10  µg/диск</t>
  </si>
  <si>
    <t>Новобиоцин-30 мкг</t>
  </si>
  <si>
    <t>Ампицилин, концентрация 2  µg/диск</t>
  </si>
  <si>
    <t>Ампицилин- концентрация 10  µg/диск</t>
  </si>
  <si>
    <t>Пеницилин- концентрация 1  м.ед/диск</t>
  </si>
  <si>
    <t>Оксацилин- концентрация 1  µg/диск</t>
  </si>
  <si>
    <t>Еритромицин- концентрация 15  µg/диск</t>
  </si>
  <si>
    <t>Тетрациклин- концентрация 30  µg/диск</t>
  </si>
  <si>
    <t>Азлоцилин-концентрация 30  µg/диск</t>
  </si>
  <si>
    <t>Амоксицилин-концентрация 10  µg/диск</t>
  </si>
  <si>
    <t>Доксациклин- концентрация 30  µg/диск</t>
  </si>
  <si>
    <t>Линкомицин-концентрация 2  µg/диск</t>
  </si>
  <si>
    <t>Клиндамицин-концентрация 2  µg/диск</t>
  </si>
  <si>
    <t>Пиперацилин-концентрация 30  µg/диск</t>
  </si>
  <si>
    <t>Хлорамфеникол- концентрация 30  µg/диск</t>
  </si>
  <si>
    <t>Гентамицин-концентрация 10  µg/диск</t>
  </si>
  <si>
    <t>Гентамицин- концентрация 30  µg/диск</t>
  </si>
  <si>
    <t>Амикацин- концентрация 30  µg/диск</t>
  </si>
  <si>
    <t>Цефалотин-концентрация 30  µg/диск</t>
  </si>
  <si>
    <t>Ванкомицин- концентрация 5  µg/диск</t>
  </si>
  <si>
    <t>Ванкомицин- концентрация 30  µg/диск</t>
  </si>
  <si>
    <t>Тобрамицин- концентрация 10  µg/диск</t>
  </si>
  <si>
    <t>Амоксицилин/Клав. к-на - концентрация 20/10  µg/диск</t>
  </si>
  <si>
    <t>Пиперацилин/Тазобактам- концентрация 30/6  µg/диск</t>
  </si>
  <si>
    <t>Ампицилин/Сулбактам - концентрация 10/10  µg/диск</t>
  </si>
  <si>
    <t>Азитромицин- концентрация 15  µg/диск</t>
  </si>
  <si>
    <t>Цефтазидим- концентрация 10  µg/диск</t>
  </si>
  <si>
    <t>Цефуроксим- концентрация 30  µg/диск</t>
  </si>
  <si>
    <t>Цефтриаксон- концентрация 30  µg/диск</t>
  </si>
  <si>
    <t>Цефокситин-концентрация 30  µg/диск</t>
  </si>
  <si>
    <t>Цефепим- концентрация 30  µg/диск</t>
  </si>
  <si>
    <t>Левофлоксацин- концентрация 5  µg/диск</t>
  </si>
  <si>
    <t>Моксифлоксацин- концентрация 5  µg/диск</t>
  </si>
  <si>
    <t>Мупироцин - концентрация 200  µg/диск</t>
  </si>
  <si>
    <t>Тейкопланин- концентрация 30  µg/диск</t>
  </si>
  <si>
    <t>Имипенем- концентрация 10  µg/диск</t>
  </si>
  <si>
    <t>Меропенем-концентрация 10  µg/диск</t>
  </si>
  <si>
    <t>Офлоксацин- концентрация 10  µg/диск</t>
  </si>
  <si>
    <t>Норфлоксацин- концентрация 10  µg/диск</t>
  </si>
  <si>
    <t>Колистин- концентрация 10  µg/диск</t>
  </si>
  <si>
    <t>Линезолид- концентрация 10  µg/диск</t>
  </si>
  <si>
    <t>Ципрофлоксацин- концентрация 5  µg/диск</t>
  </si>
  <si>
    <t>Сулфаметоксазол /Триметоприм- концентрация 1,25/23,75  µg/диск</t>
  </si>
  <si>
    <t>Цефоперазон/ Сулбактам- концентрация 75/30 µg/диск</t>
  </si>
  <si>
    <t>Цефотаксим- концентрация 5  µg/диск</t>
  </si>
  <si>
    <t>Цефотаксим/ Клав.к-на- концентрация 30/10  µg/диск</t>
  </si>
  <si>
    <t>Цефтазидим / Клав.к-на- концентрация 30/20  µg/диск</t>
  </si>
  <si>
    <t>Азтреонам- концентрация 30  µg/диск</t>
  </si>
  <si>
    <t>Тигециклин- концентрация 10  µg/диск</t>
  </si>
  <si>
    <t>Тикарцилин -концентрация 75  µg/диск</t>
  </si>
  <si>
    <t>Тикарцилин/ Клав. К-на- концентрация75/ 10  µg/диск</t>
  </si>
  <si>
    <t>Рифампин  - концентрация 5  µg/диск</t>
  </si>
  <si>
    <t>Нитрофурантоин- концентрация 100  µg/диск</t>
  </si>
  <si>
    <t>Фосфомицин- концентрация 50  µg/диск</t>
  </si>
  <si>
    <t>Цефалексин - концентрация 30µg/диск</t>
  </si>
  <si>
    <t>Цефазолин - концентрация 30µg/диск</t>
  </si>
  <si>
    <t>Ленти с концентрационен градиент на антибиотик за тестване на МИК</t>
  </si>
  <si>
    <t>Тест китове за детекция на ензимна продукция, обуславяща различна степен резистентност. Китове, базирани на диско-дифузионен метод.</t>
  </si>
  <si>
    <t>Кит за едновременна детекция на Карбапенемаза и OXA-48 в Ентеробактериацеа. До 50 теста в кит. In vitro diagnostics use only.</t>
  </si>
  <si>
    <t>Кит  за едновременна детекция на ESBL и AmpC ензими. До 50 теста в кит. In vitro diagnostics use only.</t>
  </si>
  <si>
    <t>Кит  за едновременна детекция на ензимна продукция на ESBL и AmpC ензими, както и детекция на индуцибилна AmpC продукция и резистентност към карбапенеми. До 50 теста в кит. In vitro diagnostics use only.</t>
  </si>
  <si>
    <t>Антибиотични дискове за тестване на Антибиотична чувствителност на гъбички с клинична значимост.</t>
  </si>
  <si>
    <t>Амфотерацин Б - концентрация 20 µg/диск</t>
  </si>
  <si>
    <t>Клотримазол - концентрация 10 µg/диск</t>
  </si>
  <si>
    <t>Еконазол - концентрация 10 µg/диск</t>
  </si>
  <si>
    <t>Флуконазол - концентрация 10 µg/диск</t>
  </si>
  <si>
    <t>Флуконазол - концентрация 25 µg/диск</t>
  </si>
  <si>
    <t>Флуцитозин - концентрация 1 юµg/диск</t>
  </si>
  <si>
    <t>Кетоконазол - концентрация 10 µg/диск</t>
  </si>
  <si>
    <t>Миконазол - концентрация 10µg/диск</t>
  </si>
  <si>
    <t>Нистатин - концентрация 100 µg/диск</t>
  </si>
  <si>
    <t>Хемокултура за детекция на облигатни и факултативни анаеробни бактерии със капацитет на съвместимост от 3 до 10 мл кръв или стерилни течности  Anaerobic/F Medium. С включена смола в състава. Опаковани в кутия до 50 броя.</t>
  </si>
  <si>
    <t>Хемокултура за детекция на аеробни бактерии, дрожди и гибички с капацитет на съвместимост от 3 до 10мл кръв или стерилни течности Aerobic/F Medium. С включена смола в състава. Опаковани в кутия до 50 броя.</t>
  </si>
  <si>
    <t>Хемокулутра за детекция на аеробни бактерии, дрожди и гъбички от педиатрични пациенти с капацитет на съвместимост от 0.5 до 5 мл кръв или стерилни течности Peds Medium. С включена смола в състава. Опаковани в кутия до 50 броя.</t>
  </si>
  <si>
    <t>Хемокулутура за детекция на гъбички с медицинско значение с капацитет на съвместимост от 3 до 10мл. Кръв или други стерилни течности Myco/F Lytic Medium опаковани в кутия до 25 броя</t>
  </si>
  <si>
    <t>Хемокултури среди за инокулиране на кръв, съвместими с апарат BD BACTEC™ FX40 Blood Culture System или еквивалентни</t>
  </si>
  <si>
    <t xml:space="preserve">Комплект за взимане на кръв </t>
  </si>
  <si>
    <t>Стерилно опаковани игли с размер 23G</t>
  </si>
  <si>
    <t>комплект</t>
  </si>
  <si>
    <t>Стерилно опаковани игли тип Бс размер 21G</t>
  </si>
  <si>
    <t xml:space="preserve">Адаптери за взимане на кръв </t>
  </si>
  <si>
    <t>Инсерт адапатер за взимане на кръв</t>
  </si>
  <si>
    <t>Китове за бърза идентификация на Антиген или Антитяло</t>
  </si>
  <si>
    <t>Кит за детекция на Антиген на Chlamydia - индивидуално пакетирани, касети; Проба -цервикален секрет. Опаковани до 20 в кутия</t>
  </si>
  <si>
    <t>Кит за детекция на Антиген на Helicobacter pylori - индивидуално пакетирани, касети. Проба - фецес. Опаковани до 25 в кутия</t>
  </si>
  <si>
    <t>Кит за детекция на антитела срещу Helicobacter pylori - индивидуално пакетирани, касети. Проба -  цяла кръв/серум/плазма. Опаковани до 25 касети в кутия.</t>
  </si>
  <si>
    <t>Кит за детекция на Streptococci group A  – касети / Проба - гърлени тампони. До 20 касети в опаковка.</t>
  </si>
  <si>
    <t>Кит за детекция на GDH, Clostridium Difficile. До 25 касети в опаковка.</t>
  </si>
  <si>
    <t>Кит за детекция на Токсини A и B на Clostridium Difficile. До 20 касети в опаковка.</t>
  </si>
  <si>
    <t>Кит за детекция на хетерофилни антитела срещу инфекциозна мононуклеоза в човешка плазма, серум или кръв. До 20 теста в опаковка.</t>
  </si>
  <si>
    <t>Кит за детекция на антиген на Campylobacter от проба фецес.  До 20 касети в опаковка.</t>
  </si>
  <si>
    <t>Кит за бърза детекция на повърхностен (австралийски) антиген (HBs Ag) на Хепатит Б вирус в цяла кръв, серум или плазма. Опаковани до 50 в кутия.</t>
  </si>
  <si>
    <t>Кит за бърза детекция на антиген p24 и антитeла срещу тип 1 и 2 срещу HIV  (HIV Ab/Ag) в цяла кръв, серум или плазма. Опаковани до 50 в кутия.</t>
  </si>
  <si>
    <t>Кит за бърза детекция на антитела срещу Хепатит Ц вирус (HCV) на Хепатит Б вирус в цяла кръв, серум или плазма. Опаковани до 50 в кутия.</t>
  </si>
  <si>
    <t>Кит за бърза детекция на хетерофилни антитела срещу Инфекциозна мононуклеоза в цяла кръв, серум или плазма Опаковани до 25 в кутия.</t>
  </si>
  <si>
    <t>Кит за бърза детекция на групи I и II Норовирус. Опаковани до 25 в кутия.</t>
  </si>
  <si>
    <t>Кит за бърза детекция на Аденовирус. Опаковани до 25 в кутия.</t>
  </si>
  <si>
    <t>Кит за бърза детекция на Ротавирус. Опаковани до 25 в кутия.</t>
  </si>
  <si>
    <t>Комбиниран кит за едновременна детекция на рота- и аденовирус. Опаковани до 25 в кутия.</t>
  </si>
  <si>
    <t>Мануални идентификационни системи на анаеробни бактерии.</t>
  </si>
  <si>
    <t>Епруветки</t>
  </si>
  <si>
    <t>Епруветка пластмасова с винтова капачка, стерилна, с диаметър 14 мм, дължина 100 мм</t>
  </si>
  <si>
    <t>Епруветка пластмасова с винтова капачка, стерилна, с диаметър 16 мм, дължина 100 мм</t>
  </si>
  <si>
    <t>Микроепруветка с капачка тип Бекман, 0,25 мл</t>
  </si>
  <si>
    <t>Епруветки облодънни, 5мл,ø12x75мм, полистирен.</t>
  </si>
  <si>
    <t>16000</t>
  </si>
  <si>
    <t>Епруветки облодънни, 3мл, ø11,5x55 мм, полистирен</t>
  </si>
  <si>
    <t>5000</t>
  </si>
  <si>
    <t xml:space="preserve">Тапи за епруветки, 11/13 мм </t>
  </si>
  <si>
    <t>3000</t>
  </si>
  <si>
    <t xml:space="preserve">Тест за доказване на Ureaplasma urealyticum / Ureaplasma parvum (U.u.) и Mycoplasma hominis </t>
  </si>
  <si>
    <t>Кит за детекция и идентификация на Ureaplasma urealyticum / Ureaplasma parvum (U.u.) и Mycoplasma hominis от различни спесимени. Опаковани до 50 теста.</t>
  </si>
  <si>
    <t>Кит за изпитване на антимикробната чувствителност на Ureaplasma urealyticum / Ureaplasma parvum (U.u.) и Mycoplasma hominis. Опаковани до 25 теста.</t>
  </si>
  <si>
    <t xml:space="preserve">Индоксил - Ацетат за бърза идентификация на Campylobacter, Wolinella и Helicobacter spp. </t>
  </si>
  <si>
    <t>Бърз тест за детекция на бета-лактамаза</t>
  </si>
  <si>
    <t>Camp spot test за детекция на стрептококи гр. Б</t>
  </si>
  <si>
    <t>Водороден прекис 3% за тестване на каталазна активност</t>
  </si>
  <si>
    <t>Водороден прекис 15% зa тестване на каталазна активност при анаеробни бактерии</t>
  </si>
  <si>
    <t>Орнитин, за бърза детекция на орнитин декарбоксилаза за до 2 часа.</t>
  </si>
  <si>
    <t>Оксидаза реагент на капки. Спот тест за детекция на оксидазна реакция.</t>
  </si>
  <si>
    <t>Ковач Индол за детекция на триптофаназа</t>
  </si>
  <si>
    <t>Спот тест за детекция на Pyrolidonyl arylamidase (PYR). Флакон до 15 мл. Реакция до 2 минути.</t>
  </si>
  <si>
    <t>Кит за бързо създаване на анаеробна среда, нужна за култивирането на анаеробни бактерии. Да съдържа саше с продукт, създаващ анаеробизъм, кислород непроницаем плик, събиращ минимум 4 петрита, клип за запечатване, както и индикаторни ленти.</t>
  </si>
  <si>
    <t>Празни хартиени дискове за инокулиране на антибиотични препарати с цел тестване на чувствителност на микроорганизми. В картуши по 50 диска.</t>
  </si>
  <si>
    <t>Кит за бърза едновременна детекция на антитела от клас IgM срещу Хепатит Е вирус в цяла кръв, серум или плазма. Опаковани до 50 в кутия.</t>
  </si>
  <si>
    <t>Кит за бърза едновременна детекция на антитела от клас IgG срещу Хепатит Е вирус в цяла кръв, серум или плазма. Опаковани до 50 в кутия.</t>
  </si>
  <si>
    <t>Кит за бърза едновременна детекция на антитела от клас IgM  и IgG срещу Хепатит А вирус в цяла кръв, серум или плазма. Опаковани до 50 в кутия.</t>
  </si>
  <si>
    <t>Тампомни и среди за взимане на секрети. Единични метални и за еднократна употреба йозета.</t>
  </si>
  <si>
    <t>Индивидуално стерилно опакован, пластмасов тампон с транспортна среда Amies с височина не по-малко от 5см.</t>
  </si>
  <si>
    <t>Индивидуално стерилно опакован, дървен тампон с транспортна среда Amies с височина не по-малко от 5см.</t>
  </si>
  <si>
    <t>Индивидуално стерилно опакован, мини тампон с алуминиева стандартна дръжка с транспортна среда Amies с височина не по-малко от 5см.</t>
  </si>
  <si>
    <t>Индивидуално стерилно опакован, мини тампон с алуминиева мека дръжка с транспортна среда Amies с височина не по-малко от 5см.</t>
  </si>
  <si>
    <t>Индивидуално стерилно опакован, мини тампон с алуминиева мека гъвкава дръжка с транспортна среда Amies с височина не по-малко от 5см.</t>
  </si>
  <si>
    <t>Индивидуално стерилно опакован, пластмасов тампон със среда Cary-Blair agar gel, подходяща за взимане на анални и фекални проби за чревни патогени. Височина на средата не по-малко от 5см.</t>
  </si>
  <si>
    <t>Сухи стерилни пластмасови тампомни, единично опаковани в отлепваща се (хартиена) опаковка. До 100 броя в опаковка.</t>
  </si>
  <si>
    <t>Стерилни мини алуминиеви тампомни, единично опаковани в отлепваща се (хартиена) опаковка. С накрайник от изкуствена коприна или полиестер. До 100 броя в опаковка.</t>
  </si>
  <si>
    <t>Сухи стерилни пластмасови тампомни, единично опаковани в стерилна празна епруветка. С накрайник от изкуствена коприна или полиестер.  До 100 броя в опаковка.</t>
  </si>
  <si>
    <t>Сухи стерилни алуминиеви тампомни, единично опаковани в стерилна празна епруветка. С накрайник от изкуствена коприна или полиестер.  До 100 броя в опаковка.</t>
  </si>
  <si>
    <t>Течност за втечняване на храчки. До 50 епруветка с по 1 мл. SL Solution.</t>
  </si>
  <si>
    <t>Дръжки за йозета, с PVC държач, дължина до 175мм.</t>
  </si>
  <si>
    <t>Дръжка за йозета с никелиран месинг, с PVC държач, дължина до 175мм.</t>
  </si>
  <si>
    <t>Combo-Loop некалибрирани никелхром бримки с прикачена алуминиева олекотена дръжка за 2 µL</t>
  </si>
  <si>
    <t>Combo-Loop некалибрирани никелхром бримки с прикачена алуминиева олекотена дръжка за 3 µL</t>
  </si>
  <si>
    <t>Combo-Loop некалибрирани никелхром бримки с прикачена алуминиева олекотена дръжка за 5 µL</t>
  </si>
  <si>
    <t>Метални йозета с калибрирани бримки за 1 µL.</t>
  </si>
  <si>
    <t>Метални йозета с калибрирани бримки за 10 µL.</t>
  </si>
  <si>
    <t>Метални йозета с некалибрирани бримки за 2 µL.</t>
  </si>
  <si>
    <t>Метални йозета с некалибрирани бримки за 5 µL.</t>
  </si>
  <si>
    <t>Стерилни твърди пластмасови йозета с бримка 1 µL. Опаковани стерилно до 40 бр. в опаковка, която се залепя многократно.</t>
  </si>
  <si>
    <t>Стерилни твърди пластмасови йозета с бримка 10 µL. Опаковани стерилно до 40 бр. в опаковка, която се залепя многократно.</t>
  </si>
  <si>
    <t>Стерилни меки пластмасови йозета с бримка 1 µL. Опаковани стерилно до 40 бр. в опаковка, която се залепя многократно.</t>
  </si>
  <si>
    <t>Стерилни меки пластмасови йозета с бримка 10 µL. Опаковани стерилно до 40 бр. в опаковка, която се залепя многократно.</t>
  </si>
  <si>
    <t>Стерилни пластмасови игли. Опаковани до 40бр. в опаковка.</t>
  </si>
  <si>
    <t>Кит за качествена детекция и полу-количествено определяне на анти-стрептолизин О (АSO) антитела в човешки серум.</t>
  </si>
  <si>
    <t>Кит за качествена детекция и полу-количествено определяне на ревматоиден фаkтор (RF)  в човешки серум.</t>
  </si>
  <si>
    <t>Тестове за микробиология, базирани на латекс-аглутинационна реакция</t>
  </si>
  <si>
    <t xml:space="preserve">Латекс-аглутинационен тест, включващ групите A,B,C,D,F,G. Комплект за детекция на бета-хемолитични стрептококи групи (A, B, C, D, F, G) в цереброспинална течност, серум или урина, както и от колонии, чрез бърза латекс-аглутинационна реакция. Опаковани в кутия за до 60 теста  </t>
  </si>
  <si>
    <t>Разтвор за тестване на бета-хемолитични стрептококи група А, за до 60 теста</t>
  </si>
  <si>
    <t>флакон/бутилка</t>
  </si>
  <si>
    <t>Разтвор за тестване на бета-хемолитични стрептококи група B, за до 60 теста</t>
  </si>
  <si>
    <t>Кит за детекция на фибриноген афинитетен антиген, протеин А и капсулни полизахариди на Staphylococcus aureus, за до 50 теста</t>
  </si>
  <si>
    <t xml:space="preserve">Кит за детекция на Неисереия менингитидис A, B;  Е. коли K1, C, Y/W 135;
Хемофилус инфлуенца тип Б; Стрп. пневмоние; и група Б стрептококи, опаковани в кутия до 25 теста </t>
  </si>
  <si>
    <t>Кит за детекция на Токсоплазма гондии в серум чрез латекс-аглутинация, с включени контроли, опаковани в кутия за до 100 теста</t>
  </si>
  <si>
    <t>Кит  за детекция на Криптококус неоформанс, Гликороноксиломанан Антиген в серум, цереброспинална течност, БАЛ и урина. Опаковани до 60 теста.</t>
  </si>
  <si>
    <t>Китове за детекция на гастро-интестинални вирусни инфекции, базирани на имунохроматография в проба от фецес.</t>
  </si>
  <si>
    <t>Китове за детекция наличието на инфекция с Treponema pallidum</t>
  </si>
  <si>
    <t>Реактиви  ZYM B, съдържащ FAST Blue, метанол и DMSO, за мануални галерии за идентификация</t>
  </si>
  <si>
    <t xml:space="preserve">Мануални идентификационни системи за система КРИСТАЛ или  еквивалентни </t>
  </si>
  <si>
    <t>диск</t>
  </si>
  <si>
    <t>дикс</t>
  </si>
  <si>
    <t>фиолка</t>
  </si>
  <si>
    <t>оп</t>
  </si>
  <si>
    <r>
      <t xml:space="preserve">Спот тест за диференциране на </t>
    </r>
    <r>
      <rPr>
        <i/>
        <sz val="10"/>
        <color indexed="8"/>
        <rFont val="Arial"/>
        <family val="2"/>
      </rPr>
      <t>Streptococcus pneumoniae</t>
    </r>
    <r>
      <rPr>
        <sz val="10"/>
        <color indexed="8"/>
        <rFont val="Arial"/>
        <family val="2"/>
      </rPr>
      <t> от alpha-hemolytic </t>
    </r>
    <r>
      <rPr>
        <i/>
        <sz val="10"/>
        <color indexed="8"/>
        <rFont val="Arial"/>
        <family val="2"/>
      </rPr>
      <t>Streptococcus </t>
    </r>
    <r>
      <rPr>
        <sz val="10"/>
        <color indexed="8"/>
        <rFont val="Arial"/>
        <family val="2"/>
      </rPr>
      <t>spp. С инкубация до 4 часа или директно накапване върху колония за до 30 мин. Флакон до 15 мл.</t>
    </r>
  </si>
  <si>
    <t>Течна суспензионна среда за Грам положителни микроорганизми за определяне на МПК чрез разреждане в бульон</t>
  </si>
  <si>
    <t>Течна суспензионна среда за Грам отрицателни микроорганизми за определяне на МПК чрез разреждане в бульон</t>
  </si>
  <si>
    <t>III</t>
  </si>
  <si>
    <t>ELISA кит за детекция на антитела срещу Treponema pallidum. 96 теста в кит, чупещи се стрипове 1х8 ямки for in vitro diagnostic use only</t>
  </si>
  <si>
    <t>IV</t>
  </si>
  <si>
    <t>V</t>
  </si>
  <si>
    <t>VI</t>
  </si>
  <si>
    <t>Среди за инокулиране на пробите с NaCl 0.85%, ампули до 5 мл</t>
  </si>
  <si>
    <t>VІI</t>
  </si>
  <si>
    <t>VІІI</t>
  </si>
  <si>
    <t>IX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</si>
  <si>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</si>
  <si>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</si>
  <si>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</si>
  <si>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</si>
  <si>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</si>
  <si>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</si>
  <si>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</si>
  <si>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</si>
  <si>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</si>
  <si>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</si>
  <si>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</si>
  <si>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</si>
  <si>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</si>
  <si>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</si>
  <si>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</si>
  <si>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</si>
  <si>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</si>
  <si>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</si>
  <si>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</si>
  <si>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</si>
  <si>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</si>
  <si>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</si>
  <si>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</si>
  <si>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</si>
  <si>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</si>
  <si>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</si>
  <si>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</si>
  <si>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</si>
  <si>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</si>
  <si>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</si>
  <si>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</si>
  <si>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</si>
  <si>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</si>
  <si>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</si>
  <si>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</si>
  <si>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</si>
  <si>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</si>
  <si>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</si>
  <si>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</si>
  <si>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</t>
  </si>
  <si>
    <t>XI</t>
  </si>
  <si>
    <t>XII</t>
  </si>
  <si>
    <t>XIII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</si>
  <si>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</si>
  <si>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</si>
  <si>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</si>
  <si>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</si>
  <si>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</si>
  <si>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</si>
  <si>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</si>
  <si>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</si>
  <si>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</si>
  <si>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</si>
  <si>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Tранспортни среди за спесимени UMMt. До 50 среди в кутия.</t>
  </si>
  <si>
    <t>XXV</t>
  </si>
  <si>
    <t>XXVI</t>
  </si>
  <si>
    <t>XXVII</t>
  </si>
  <si>
    <t>XXVIII</t>
  </si>
  <si>
    <t>XXIX</t>
  </si>
  <si>
    <t>XXX</t>
  </si>
  <si>
    <t>XXXII</t>
  </si>
  <si>
    <t>Кит Syphilis TPHA за детекция на антитела срещу Тreponema pallidum</t>
  </si>
  <si>
    <t>Syphilis VDRL за детекция на антитела срещу Тreponema pallidum</t>
  </si>
  <si>
    <t>Syphylis RPR (Rapid plasma reagin) кит за детекция на неспецифични антитела срещу Treponema pallidum</t>
  </si>
  <si>
    <t>Имунохроматографски кит за бърза детекция на антитела от клас IgM и IgG срещу Treponema pallidum в проба кръв, серум или плазма. До 50 теста в опаковка.</t>
  </si>
  <si>
    <t>Реактиви за бърза биохимична идентификация</t>
  </si>
  <si>
    <t xml:space="preserve">Молекулен ДНК маркер 100-1000bp; да съдържа ивици равняващи се на 100, 200,  300, 400, 500, 600, 700, 800, 900, 1000 базови двойки </t>
  </si>
  <si>
    <t>микрограм</t>
  </si>
  <si>
    <t>Молекулен ДНК маркер 50-1000bp; да съдържа ивици равняващи се на 50, 100, 150 , 200, 250, 300, 400, 500, 600, 700, 800, 900, 1000 базови двойки, като 250 и 500 са удебелени</t>
  </si>
  <si>
    <t>XXXIII</t>
  </si>
  <si>
    <t>Молекулни ДНК маркери с отделно багрило за накапване</t>
  </si>
  <si>
    <t>Ензими за молекулярна биология</t>
  </si>
  <si>
    <t>Протеиназа К за молекулярна биология, без РНаза и ДНаза, лиофилизирана, опаковка до 100мг</t>
  </si>
  <si>
    <t>милиграм</t>
  </si>
  <si>
    <t>Протеиназа К за молекулярна биология, без РНаза и ДНаза, лиофилизирана, опаковка до 500мг</t>
  </si>
  <si>
    <t>единици</t>
  </si>
  <si>
    <t>Термостабилна, рекомбинантна ДНК Taq полимераза. Определена чистота над 90%. Без ендонуклеазна, РНК-азна и протеазна активност; в комплект с буфери и магнезиев хлорид; опаковка до 500 единици с концентрация до 5 единици на микролитър;</t>
  </si>
  <si>
    <t>XXXIV</t>
  </si>
  <si>
    <t>Hot-start ДНК Taq полимераза за PCR; горещ старт чрез инхибиращо моноклонално антитяло, със запазена интактна 5'-3' екзонуклеазна функция, окомплектована с 10х реакционен буфер и 20 mM магнезиев хлорид, да съдържа и 10mM dNTP (2,5mM всеки)</t>
  </si>
  <si>
    <t>Набори за PCR диагностика на полово предавани бактериални инфекции</t>
  </si>
  <si>
    <t>Набор за детекция на Chlamydia trachomatis чрез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</si>
  <si>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Набор за детекция на Neisseria gonorrhoeae чрез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</si>
  <si>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Набор за детекция на Mycoplasma genitalium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</si>
  <si>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XXXV</t>
  </si>
  <si>
    <t>Серуми за типизиране на салмонели, готови за ин-витро употреба за реакция аглутинация на предметно стъкло, флакон до 1 мл.</t>
  </si>
  <si>
    <t>милилитър</t>
  </si>
  <si>
    <t>Допълнителни Серуми за типизиране на салмонели, готови за ин-витро употреба за реакция аглутинация на предметно стъкло, флакон до 1 мл.</t>
  </si>
  <si>
    <t xml:space="preserve">Серуми за типизиране на салмонели, O34 за реакция аглутинация на предметно стъкло, лиофилизирани, опаковка 1 мл.  </t>
  </si>
  <si>
    <t xml:space="preserve">Серуми за типизиране на салмонели, O21 за реакция аглутинация на предметно стъкло, лиофилизирани, опаковка 1 мл.  </t>
  </si>
  <si>
    <t xml:space="preserve">Серуми за типизиране на салмонели,  O22 за реакция аглутинация на предметно стъкло, лиофилизирани, опаковка 1 мл.  </t>
  </si>
  <si>
    <t xml:space="preserve">Серуми за типизиране на салмонели,  O50 за реакция аглутинация на предметно стъкло, лиофилизирани, опаковка 1 мл.  </t>
  </si>
  <si>
    <t xml:space="preserve">Серуми за типизиране на салмонели,  Hz28 за реакция аглутинация на предметно стъкло, лиофилизирани, опаковка 1 мл.  </t>
  </si>
  <si>
    <t xml:space="preserve">Серуми за типизиране на салмонели,  Hz13 за реакция аглутинация на предметно стъкло, лиофилизирани, опаковка 1 мл.  </t>
  </si>
  <si>
    <t xml:space="preserve">Серуми за типизиране на салмонели,  Hz38 за реакция аглутинация на предметно стъкло, лиофилизирани, опаковка 1 мл.  </t>
  </si>
  <si>
    <t xml:space="preserve">Серуми за типизиране на салмонели,  Hz41 за реакция аглутинация на предметно стъкло, лиофилизирани, опаковка 1 мл.  </t>
  </si>
  <si>
    <t xml:space="preserve">Серуми за типизиране на салмонели, Hz29 за реакция аглутинация на предметно стъкло, лиофилизирани, опаковка 1 мл.  </t>
  </si>
  <si>
    <t>Серуми за типизиране на шигели, готови за ин-витро употреба за реакция аглутинация на предметно стъкло</t>
  </si>
  <si>
    <t xml:space="preserve">Аглутиниращ серум Shigella flexneri 1  </t>
  </si>
  <si>
    <t xml:space="preserve">Аглутиниращ серум Shigella flexneri 2   </t>
  </si>
  <si>
    <t xml:space="preserve">Аглутиниращ  серум Shigella flexneri 3 </t>
  </si>
  <si>
    <t xml:space="preserve">Аглутиниращ серум Shigella flexneri Х  </t>
  </si>
  <si>
    <t xml:space="preserve">Шигела флекснери y,    </t>
  </si>
  <si>
    <t xml:space="preserve">Шигела флекснери z,    </t>
  </si>
  <si>
    <t xml:space="preserve">Шигела флекснери (1-6,x,y,z)поливалентен,    </t>
  </si>
  <si>
    <t xml:space="preserve">Аглутиниращ серум Shigella flexneri 6  (Нюкасъл) </t>
  </si>
  <si>
    <t xml:space="preserve">Аглутиниращ серум Shigella sonnei (S+R)  </t>
  </si>
  <si>
    <t xml:space="preserve">Аглутиниращ серум Shigella dysenteriae 1  </t>
  </si>
  <si>
    <t xml:space="preserve">Аглутиниращ серум Shigella dysenteriae 2  </t>
  </si>
  <si>
    <t xml:space="preserve">Аглутиниращ серум Shigella dysenteriae 3 </t>
  </si>
  <si>
    <t xml:space="preserve">Аглутиниращ серум Shigella dysenteriae 4 </t>
  </si>
  <si>
    <t xml:space="preserve">Аглутиниращ серум Shigella boydii I поливалентен </t>
  </si>
  <si>
    <t xml:space="preserve">Аглутиниращ серум Shigella boydii II поливалентен </t>
  </si>
  <si>
    <t xml:space="preserve">Аглутиниращ серум Shigella boydii III поливалентен </t>
  </si>
  <si>
    <t>XXXVI</t>
  </si>
  <si>
    <t>XXXVII</t>
  </si>
  <si>
    <t xml:space="preserve">Listeria As OI/OII- диагностичен серум </t>
  </si>
  <si>
    <t xml:space="preserve">Listeria As ОIV/ диагностичен серум </t>
  </si>
  <si>
    <t xml:space="preserve">Listeria As OV/OVI диагностичен серум </t>
  </si>
  <si>
    <t>XXXVIII</t>
  </si>
  <si>
    <t>XXXIX</t>
  </si>
  <si>
    <t xml:space="preserve">Други реактиви и консумативи </t>
  </si>
  <si>
    <t>DMACA реагент (Cinnamaldehyde). Спот тест за бърза индолна реакция</t>
  </si>
  <si>
    <r>
      <t xml:space="preserve">Селективна среда (CAT Broth) за култивиране на </t>
    </r>
    <r>
      <rPr>
        <i/>
        <sz val="10"/>
        <color indexed="8"/>
        <rFont val="Arial"/>
        <family val="2"/>
      </rPr>
      <t xml:space="preserve">Thrichomos vaginalis </t>
    </r>
    <r>
      <rPr>
        <sz val="10"/>
        <color indexed="8"/>
        <rFont val="Arial"/>
        <family val="2"/>
      </rPr>
      <t xml:space="preserve">и </t>
    </r>
    <r>
      <rPr>
        <i/>
        <sz val="10"/>
        <color indexed="8"/>
        <rFont val="Arial"/>
        <family val="2"/>
      </rPr>
      <t xml:space="preserve"> Candida аlbicans. </t>
    </r>
    <r>
      <rPr>
        <sz val="10"/>
        <color indexed="8"/>
        <rFont val="Arial"/>
        <family val="2"/>
      </rPr>
      <t>До 2 мл. в епруветка. Опаковани до 50 бр.</t>
    </r>
  </si>
  <si>
    <t>Кит за бърза детекция на антитела срещу Chlamydia trachomatis в цяла кръв, серум или плазма</t>
  </si>
  <si>
    <t>Кит за бърза детекция на антитела от клас IgM срещу Chlamydia trachomatis в серум или плазма</t>
  </si>
  <si>
    <t>Кит за бърза детекция на антитела от клас IgG срещу Chlamydia trachomatis в серум или плазма</t>
  </si>
  <si>
    <t>Кит за бърза детекция на антитела от клас IgA срещу Chlamydia trachomatis в серум или плазма</t>
  </si>
  <si>
    <t>Кит за едновременна идентификация на гъбички с медицинско значение и изпитване на чувствителността им срещу антимикотици. С включени реактиви в опаковката. До 25бр. в опаковка</t>
  </si>
  <si>
    <t xml:space="preserve">Количество </t>
  </si>
  <si>
    <t>H k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</si>
  <si>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Hgm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мл., достатъчен за 150 теста салмонелен  серум</t>
  </si>
  <si>
    <t>Hi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до 1 мл., достатъчен за 150 теста салмонелен  серум, салмонелен наситен серум</t>
  </si>
  <si>
    <t>OB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</t>
  </si>
  <si>
    <t>OA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</t>
  </si>
  <si>
    <t xml:space="preserve">OD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 </t>
  </si>
  <si>
    <t>Hb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</si>
  <si>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</si>
  <si>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Hc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</si>
  <si>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Hr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</t>
  </si>
  <si>
    <t>O7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</si>
  <si>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O8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</si>
  <si>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Hd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</si>
  <si>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Hy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</si>
  <si>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OE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</si>
  <si>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</si>
  <si>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</si>
  <si>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O19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</si>
  <si>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H2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</si>
  <si>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H5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</si>
  <si>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</si>
  <si>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h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</si>
  <si>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</si>
  <si>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</si>
  <si>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z6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</si>
  <si>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lv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</si>
  <si>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enx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</si>
  <si>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Vi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</si>
  <si>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Серуми за типизиране на диарогенни ешерихия коли  готови за ин-витро употреба за реакция аглутинация на предметно стъкло</t>
  </si>
  <si>
    <t xml:space="preserve">I поливалентен E. coli     </t>
  </si>
  <si>
    <t xml:space="preserve">II поливалентен E. coli    </t>
  </si>
  <si>
    <t xml:space="preserve">III поливалентен E. coli      </t>
  </si>
  <si>
    <t xml:space="preserve">O157 E. coli ненаситен аглутиниращ серум     </t>
  </si>
  <si>
    <t xml:space="preserve">O6 E. coli наситен аглутиниращ серум     </t>
  </si>
  <si>
    <t xml:space="preserve">O26 E. coli наситен аглутиниращ серум     </t>
  </si>
  <si>
    <t xml:space="preserve">O44 E. coli наситен аглутиниращ серум     </t>
  </si>
  <si>
    <t xml:space="preserve">O55 E. coli наситен аглутиниращ серум     </t>
  </si>
  <si>
    <t xml:space="preserve">O78 E. coli наситен аглутиниращ серум     </t>
  </si>
  <si>
    <t xml:space="preserve">O86 E. coli наситен аглутиниращ серум     </t>
  </si>
  <si>
    <t xml:space="preserve">O111 E. coli наситен аглутиниращ серум     </t>
  </si>
  <si>
    <t xml:space="preserve">O126 E. coli наситен аглутиниращ серум     </t>
  </si>
  <si>
    <t xml:space="preserve">O128 E. coli наситен аглутиниращ серум    </t>
  </si>
  <si>
    <t xml:space="preserve">O25 E. coli наситен аглутиниращ серум   </t>
  </si>
  <si>
    <t xml:space="preserve">O119 E. coli наситен аглутиниращ серум   </t>
  </si>
  <si>
    <t xml:space="preserve">O127 E. coli наситен аглутиниращ серум   </t>
  </si>
  <si>
    <t xml:space="preserve">O20 E. coli наситен аглутиниращ серум   </t>
  </si>
  <si>
    <t xml:space="preserve">O125 E. coli наситен аглутиниращ серум   </t>
  </si>
  <si>
    <t xml:space="preserve">O18 E. coli ненаситен аглутиниращ серум     </t>
  </si>
  <si>
    <t xml:space="preserve">O75 E. coli ненаситен аглутиниращ серум   </t>
  </si>
  <si>
    <t xml:space="preserve">O114 E. coli ненаситен аглутиниращ серум   </t>
  </si>
  <si>
    <t xml:space="preserve">O15 E. coli ненаситен аглутиниращ серум  </t>
  </si>
  <si>
    <t xml:space="preserve">O63 E. coli ненаситен аглутиниращ серум  </t>
  </si>
  <si>
    <t xml:space="preserve">O115 E. coli ненаситен аглутиниращ серум  </t>
  </si>
  <si>
    <t xml:space="preserve">O159 E. coli ненаситен аглутиниращ серум  </t>
  </si>
  <si>
    <t xml:space="preserve">O149 E. coli ненаситен аглутиниращ серум  </t>
  </si>
  <si>
    <t xml:space="preserve">O166 E. coli ненаситен аглутиниращ серум  </t>
  </si>
  <si>
    <t xml:space="preserve">O28 E. coli ненаситен аглутиниращ серум  </t>
  </si>
  <si>
    <t xml:space="preserve">O32 E. coli ненаситен аглутиниращ серум  </t>
  </si>
  <si>
    <t xml:space="preserve">O112ab E. coli ненаситен аглутиниращ серум  </t>
  </si>
  <si>
    <t xml:space="preserve">O112ac E. coli ненаситен аглутиниращ серум  </t>
  </si>
  <si>
    <t xml:space="preserve">O164 E. coli ненаситен аглутиниращ серум  </t>
  </si>
  <si>
    <t xml:space="preserve">O129 E. coli ненаситен аглутиниращ серум  </t>
  </si>
  <si>
    <t xml:space="preserve">O136 E. coli ненаситен аглутиниращ серум  </t>
  </si>
  <si>
    <t xml:space="preserve">O143 E. coli ненаситен аглутиниращ серум  </t>
  </si>
  <si>
    <t xml:space="preserve">O144 E. coli ненаситен аглутиниращ серум  </t>
  </si>
  <si>
    <t xml:space="preserve">O146 E. coli ненаситен аглутиниращ серум  </t>
  </si>
  <si>
    <t xml:space="preserve">O152 E. coli ненаситен аглутиниращ серум  </t>
  </si>
  <si>
    <t xml:space="preserve">О124 E. coli наситен аглутиниращ серум   </t>
  </si>
  <si>
    <t xml:space="preserve">О142 E. coli ненаситен аглутиниращ серум   </t>
  </si>
  <si>
    <t xml:space="preserve">О27   E. coli ненаситен аглутиниращ серум   </t>
  </si>
  <si>
    <t xml:space="preserve">О148 E. coli ненаситен аглутиниращ серум   </t>
  </si>
  <si>
    <t xml:space="preserve">О167 E. coli ненаситен аглутиниращ серум   </t>
  </si>
  <si>
    <t xml:space="preserve">О117 E. coli ненаситен аглутиниращ серум   </t>
  </si>
  <si>
    <t>XXXX</t>
  </si>
  <si>
    <t>XXXXI</t>
  </si>
  <si>
    <t>Тест ленти за детекция на оксидазна реакция. Резултат до 15 секунди. Опаковани до 15 ленти в кутия</t>
  </si>
  <si>
    <t>Penicillin G с концентрация до 32  μg/mL</t>
  </si>
  <si>
    <t>Penicillin G с концентрация до 256  μg/mL</t>
  </si>
  <si>
    <t>Cefuroxime с концентрация до 256 μg/mL</t>
  </si>
  <si>
    <t>Ceftriaxon с концентрация до 32 μg/mL</t>
  </si>
  <si>
    <t>Ceftriaxon с концентрация до 256 μg/mL</t>
  </si>
  <si>
    <t>Ampicillin с концентрация до 256 μg/mL</t>
  </si>
  <si>
    <t>Ampicillin/ Clav. ac. 2/1 с концентрация до 256 μg/mL</t>
  </si>
  <si>
    <t>Vancomycin с концентрация до 256 μg/mL</t>
  </si>
  <si>
    <t>Imipenem с концентрация до 256 μg/mL</t>
  </si>
  <si>
    <t>Meropenem с концентрация до 256 μg/mL</t>
  </si>
  <si>
    <t>Ciprofloxacin с концентрация до 256 μg/mL</t>
  </si>
  <si>
    <t>Cefazolin с концентрация до 256 μg/mL</t>
  </si>
  <si>
    <t>Amikacin с концентрация до 256 μg/mL</t>
  </si>
  <si>
    <t>Gentamicin с концентрация до 256 μg/mL</t>
  </si>
  <si>
    <t>Ampicillin-Sulbactam с концентрация до 256 μg/mL</t>
  </si>
  <si>
    <t>Cefixime с концентрация до 256 μg/mL</t>
  </si>
  <si>
    <t>Cefoperazon-Sulbactam 2/1 с концентрация до 256 μg/mL</t>
  </si>
  <si>
    <t>Cefotaxime с концентрация до 256 μg/mL</t>
  </si>
  <si>
    <t>Ceftazidime-Avibactam с концентрация до 256 μg/mL</t>
  </si>
  <si>
    <t>Clindamycin с концентрация до 256 μg/mL</t>
  </si>
  <si>
    <t>Colistin CS с концентрация до 256 μg/mL</t>
  </si>
  <si>
    <t>Metronidazole с концентрация до 256 μg/mL</t>
  </si>
  <si>
    <t>Цефтаролин- концентрация 30µg/диск</t>
  </si>
  <si>
    <t>Налидиксилова киселина - концентрация 30µg/диск</t>
  </si>
  <si>
    <t xml:space="preserve">Цефтазидим/Авибактам </t>
  </si>
  <si>
    <t>61</t>
  </si>
  <si>
    <t>62</t>
  </si>
  <si>
    <t>63</t>
  </si>
  <si>
    <t>Хемофилус тест агар</t>
  </si>
  <si>
    <t>Антибиотични дискове - картуши, съвместими с ръчен диспенсер Disc Dispenser (Oxoid)  или еквивалентни, опаковани в един стрип до 50 броя</t>
  </si>
  <si>
    <t>XIV</t>
  </si>
  <si>
    <t>Китове за качествена детекция на вируси, базирани на имунохроматография</t>
  </si>
  <si>
    <t>Набор за изолиране на високомолекулна &gt;50кб геномна ДНК (бактериална, вирусна и еукариотна) свободна от РНК; от клинични материали (телесни течности, еякулат, тъкани) култивирани клетки, бактерии, вируси . Добив: минимум 7 мкг. ДНК от 200мкл кръв. Характеристики: да съдържа протеиназа К и да работи на принципа на свързващи колонки, с два пречистващи буфера; възможност за концентрирана ДНК в елуат до 35мкл. без загуби в колонката. Изолираната ДНК да е с чистота, подходяща за PCR, Real-Time PCR, секвениране и др. Oпаковка до 50 изолирания (реакции)</t>
  </si>
  <si>
    <t>бр ленти</t>
  </si>
  <si>
    <t>ELISA кит за детекция на E антиген на хепатит Б вирус. До 96 теста в кит, чупещи се стрипове 1х8 ямки  for in vitro diagnostic  use only</t>
  </si>
  <si>
    <t>ELISA кит за детекция на антитела срещу Е антиген на хепатит Б вирус. До 96 теста в кит, чупещи се стрипове 1х8 ямки  for in vitro diagnostic  use only</t>
  </si>
  <si>
    <t>Мануални галерии за идентификация на стрептококи за 4-24 часа с до 25 биохимични теста</t>
  </si>
  <si>
    <t>Мануални галерии за идентификация на стафилококи за 24 часа с до 25 биохимични теста.</t>
  </si>
  <si>
    <t>Мануални галерии за идентификация на неферментативни Грам отрицателни бактерии в кутия до 25 биохимични теста.</t>
  </si>
  <si>
    <t>Мануални галерии за идентификация на Enterobacteriaceae за опаковани в кутия до 25 биохимични теста.</t>
  </si>
  <si>
    <t>Мануални галерии за идентификация на коринебактерии  за 24 часа, опаковани в кутич до 12 биохимични теста.</t>
  </si>
  <si>
    <t>Високочувствителен количествен тест за определяне на вирусен товар на хепатит Ц вирус от проба капилярна цяла кръв.</t>
  </si>
  <si>
    <t>Количествен тест за определяне на вирусен товар на хепатит Б вирус от проба - серум или плазма.</t>
  </si>
  <si>
    <t>II</t>
  </si>
  <si>
    <t>Допълнителни реактиви и консумативи за автоматизирана real-time PCR система GeneXpert, Cepheid или еквивалентни</t>
  </si>
  <si>
    <t>XXXI</t>
  </si>
  <si>
    <t>Кит за изолиране на високомолекулна геномна ДНК</t>
  </si>
  <si>
    <t>Оферираните медицински изделия и консумативи трябва да отговарят на изискванията, определени в Техническата спецификация, която е неразделна част от настоящата документация за участие.</t>
  </si>
  <si>
    <t>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</si>
  <si>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а) да отговарят на изискванията на Закона за медицинските изделия (ЗМИ); (не се прилага за продукти, които не са медицински изделия)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</si>
  <si>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</si>
  <si>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</si>
  <si>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</si>
  <si>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</si>
  <si>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</si>
  <si>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r>
      <t xml:space="preserve">Серуми за типизиране </t>
    </r>
    <r>
      <rPr>
        <b/>
        <i/>
        <sz val="10"/>
        <color indexed="8"/>
        <rFont val="Arial"/>
        <family val="2"/>
      </rPr>
      <t>Listeria monocytogenes</t>
    </r>
    <r>
      <rPr>
        <b/>
        <sz val="10"/>
        <color indexed="8"/>
        <rFont val="Arial"/>
        <family val="2"/>
      </rPr>
      <t xml:space="preserve"> готов за ин-витро употреба за реакция аглутинация на предметно стъкло, флакон 1 мл</t>
    </r>
  </si>
  <si>
    <r>
      <t xml:space="preserve">ELISA кит за детекция на </t>
    </r>
    <r>
      <rPr>
        <i/>
        <sz val="10"/>
        <color indexed="8"/>
        <rFont val="Arial"/>
        <family val="2"/>
      </rPr>
      <t>HBsAg</t>
    </r>
    <r>
      <rPr>
        <sz val="10"/>
        <color indexed="8"/>
        <rFont val="Arial"/>
        <family val="2"/>
      </rPr>
      <t>. 96 теста в кит, чупещи се стрипове 1х8 ямки  for in vitro diagnostic  use only</t>
    </r>
  </si>
  <si>
    <t>в) да имат проспекти на български език с пълни технически показатели и параметри на предлаганите продукти и указания за употреба.</t>
  </si>
  <si>
    <t xml:space="preserve">На основание чл.30, ал.1 от ППЗОП възложителят предвижда възможност за представяне на оферти за една или повече от номенклатурите в обособена позиция XXXXI, включенa в предмета на обществената поръчка. </t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</si>
  <si>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</si>
  <si>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</si>
  <si>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</si>
  <si>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</si>
  <si>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</si>
  <si>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</si>
  <si>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</si>
  <si>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</si>
  <si>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ОБЩО</t>
  </si>
  <si>
    <t>Teicoplanin  с концентрация до 256 μg/mL</t>
  </si>
  <si>
    <t>б) сертификати за качество и декларация за съответствие на оферираните медицински изделия, в съответствие с изискванията на чл.14 от ЗМИ, както и нанесена "СЕ" маркировка, в съответствие с изискванията на чл.8 и чл.15 от ЗМИ. Сертификати за качество и декларация за съответствие не се представят само за изделия, които са  предназначени за научно-изследователски цели /For research use only/, и за тях е представена декларация от производителя, че съответното/ните изделие/я е/са предназначено/и за научно-изследователски цели или за профилактика или за поддръжка на апаратурата, които не са медицински изделия</t>
  </si>
  <si>
    <t>Плаки с чупещи се стрипове за определяне на МПК чрез разреждане в бульон и мануално отчитане</t>
  </si>
  <si>
    <t>Среди за хемокултурa, за инокулиране на кръв или стерилни телесни течности, съвместими с апарат Bact/Alert 3D (Biomerieux) или еквивалентни</t>
  </si>
  <si>
    <t>Среда, съдържащa активна смола за неутрализиране на антибиотици, обогатена с  TSB и BHI за детекция на облигатни и факултативни анаеробни бактерии с капацитет на съвместимост до 10 мл кръв или стерилни телесни течности</t>
  </si>
  <si>
    <t>Среда, съдържащa активна смола за неутрализиране на антибиотици, обогатена с  TSB и BHI за детекция на взискателни аеробни бактерии, дрожди и гибички с капацитет на съвместимост до 10мл кръв или стерилни телесни течности</t>
  </si>
  <si>
    <t>PEDS Среда, съдържащa активна смола за неутрализиране на антибиотици, обогатена с  TSB и BHI за детекция на аеробни бактерии, дрожди и гъбички от педиатрични пациенти с капацитет на съвместимост 4  мл кръв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</si>
</sst>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_-* #,##0.0\ _л_в_._-;\-* #,##0.0\ _л_в_._-;_-* &quot;-&quot;??\ _л_в_.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justify"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70" applyFont="1" applyBorder="1" applyAlignment="1">
      <alignment horizontal="center" vertical="center"/>
      <protection/>
    </xf>
    <xf numFmtId="0" fontId="50" fillId="0" borderId="10" xfId="70" applyFont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0" xfId="7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70" applyFont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10" xfId="72" applyFont="1" applyFill="1" applyBorder="1" applyAlignment="1">
      <alignment horizontal="left" vertical="center" wrapText="1"/>
      <protection/>
    </xf>
    <xf numFmtId="0" fontId="0" fillId="0" borderId="10" xfId="72" applyFont="1" applyFill="1" applyBorder="1" applyAlignment="1">
      <alignment horizontal="center" vertical="center"/>
      <protection/>
    </xf>
    <xf numFmtId="3" fontId="0" fillId="0" borderId="10" xfId="72" applyNumberFormat="1" applyFont="1" applyFill="1" applyBorder="1" applyAlignment="1">
      <alignment vertical="center"/>
      <protection/>
    </xf>
    <xf numFmtId="0" fontId="5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34" borderId="10" xfId="70" applyFont="1" applyFill="1" applyBorder="1" applyAlignment="1">
      <alignment horizontal="left" vertical="center" wrapText="1"/>
      <protection/>
    </xf>
    <xf numFmtId="0" fontId="30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1" fillId="34" borderId="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34" borderId="10" xfId="57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 wrapText="1"/>
    </xf>
    <xf numFmtId="1" fontId="50" fillId="34" borderId="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51" fillId="34" borderId="0" xfId="59" applyFont="1" applyFill="1" applyBorder="1" applyAlignment="1">
      <alignment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NumberFormat="1" applyFont="1" applyFill="1" applyBorder="1" applyAlignment="1">
      <alignment horizontal="center" vertical="center"/>
    </xf>
    <xf numFmtId="0" fontId="51" fillId="0" borderId="0" xfId="59" applyFont="1" applyFill="1" applyBorder="1" applyAlignment="1">
      <alignment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/>
    </xf>
    <xf numFmtId="0" fontId="50" fillId="0" borderId="10" xfId="59" applyFont="1" applyFill="1" applyBorder="1" applyAlignment="1">
      <alignment vertical="center" wrapText="1"/>
      <protection/>
    </xf>
    <xf numFmtId="0" fontId="50" fillId="0" borderId="10" xfId="59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0" fontId="51" fillId="0" borderId="10" xfId="73" applyNumberFormat="1" applyFont="1" applyBorder="1" applyAlignment="1">
      <alignment horizontal="center" vertical="center" wrapText="1"/>
      <protection/>
    </xf>
    <xf numFmtId="49" fontId="51" fillId="0" borderId="10" xfId="73" applyNumberFormat="1" applyFont="1" applyBorder="1" applyAlignment="1">
      <alignment horizontal="center" vertical="center" wrapText="1"/>
      <protection/>
    </xf>
    <xf numFmtId="3" fontId="51" fillId="0" borderId="10" xfId="73" applyNumberFormat="1" applyFont="1" applyBorder="1" applyAlignment="1">
      <alignment horizontal="center" vertical="center" wrapText="1"/>
      <protection/>
    </xf>
    <xf numFmtId="0" fontId="51" fillId="33" borderId="0" xfId="73" applyFont="1" applyFill="1" applyBorder="1" applyAlignment="1">
      <alignment horizontal="center" vertical="center" wrapText="1"/>
      <protection/>
    </xf>
    <xf numFmtId="0" fontId="51" fillId="0" borderId="0" xfId="73" applyFont="1" applyBorder="1" applyAlignment="1">
      <alignment vertical="center" wrapText="1"/>
      <protection/>
    </xf>
    <xf numFmtId="0" fontId="50" fillId="33" borderId="0" xfId="61" applyFont="1" applyFill="1" applyBorder="1" applyAlignment="1">
      <alignment vertical="center" wrapText="1"/>
      <protection/>
    </xf>
    <xf numFmtId="0" fontId="50" fillId="0" borderId="0" xfId="73" applyFont="1" applyBorder="1" applyAlignment="1">
      <alignment vertical="center" wrapText="1"/>
      <protection/>
    </xf>
    <xf numFmtId="0" fontId="50" fillId="33" borderId="10" xfId="73" applyFont="1" applyFill="1" applyBorder="1" applyAlignment="1">
      <alignment horizontal="center" vertical="center" wrapText="1"/>
      <protection/>
    </xf>
    <xf numFmtId="0" fontId="50" fillId="33" borderId="10" xfId="61" applyFont="1" applyFill="1" applyBorder="1" applyAlignment="1">
      <alignment vertical="center" wrapText="1"/>
      <protection/>
    </xf>
    <xf numFmtId="0" fontId="50" fillId="33" borderId="10" xfId="61" applyFont="1" applyFill="1" applyBorder="1" applyAlignment="1">
      <alignment horizontal="center" vertical="center" wrapText="1"/>
      <protection/>
    </xf>
    <xf numFmtId="0" fontId="50" fillId="33" borderId="10" xfId="73" applyFont="1" applyFill="1" applyBorder="1" applyAlignment="1">
      <alignment vertical="center" wrapText="1"/>
      <protection/>
    </xf>
    <xf numFmtId="0" fontId="50" fillId="0" borderId="10" xfId="73" applyFont="1" applyBorder="1" applyAlignment="1">
      <alignment horizontal="center" vertical="center" wrapText="1"/>
      <protection/>
    </xf>
    <xf numFmtId="49" fontId="50" fillId="0" borderId="10" xfId="73" applyNumberFormat="1" applyFont="1" applyBorder="1" applyAlignment="1">
      <alignment horizontal="left" vertical="center" wrapText="1"/>
      <protection/>
    </xf>
    <xf numFmtId="49" fontId="50" fillId="0" borderId="10" xfId="73" applyNumberFormat="1" applyFont="1" applyBorder="1" applyAlignment="1">
      <alignment horizontal="center" vertical="center" wrapText="1"/>
      <protection/>
    </xf>
    <xf numFmtId="49" fontId="50" fillId="0" borderId="10" xfId="73" applyNumberFormat="1" applyFont="1" applyBorder="1" applyAlignment="1">
      <alignment horizontal="right" vertical="center" wrapText="1"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vertical="center" wrapText="1"/>
    </xf>
    <xf numFmtId="3" fontId="51" fillId="0" borderId="0" xfId="0" applyNumberFormat="1" applyFont="1" applyBorder="1" applyAlignment="1">
      <alignment vertical="center" wrapText="1"/>
    </xf>
    <xf numFmtId="49" fontId="51" fillId="0" borderId="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justify" vertical="center"/>
    </xf>
    <xf numFmtId="0" fontId="54" fillId="33" borderId="0" xfId="0" applyFont="1" applyFill="1" applyBorder="1" applyAlignment="1">
      <alignment horizontal="right" vertical="center"/>
    </xf>
    <xf numFmtId="0" fontId="51" fillId="34" borderId="0" xfId="57" applyNumberFormat="1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59" applyFont="1" applyFill="1" applyBorder="1" applyAlignment="1">
      <alignment horizontal="left" vertical="center" wrapText="1"/>
      <protection/>
    </xf>
    <xf numFmtId="49" fontId="50" fillId="0" borderId="11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5" fillId="0" borderId="0" xfId="0" applyFont="1" applyAlignment="1">
      <alignment horizontal="justify" vertical="center"/>
    </xf>
    <xf numFmtId="0" fontId="11" fillId="33" borderId="10" xfId="0" applyFon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 applyProtection="1">
      <alignment vertical="center" wrapText="1"/>
      <protection locked="0"/>
    </xf>
    <xf numFmtId="0" fontId="11" fillId="33" borderId="10" xfId="0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12" fillId="33" borderId="10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right" vertical="center"/>
    </xf>
    <xf numFmtId="49" fontId="51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10" xfId="0" applyFont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51" fillId="0" borderId="14" xfId="0" applyNumberFormat="1" applyFont="1" applyBorder="1" applyAlignment="1">
      <alignment horizontal="right" vertical="center"/>
    </xf>
    <xf numFmtId="49" fontId="51" fillId="0" borderId="12" xfId="0" applyNumberFormat="1" applyFont="1" applyBorder="1" applyAlignment="1">
      <alignment horizontal="right" vertical="center"/>
    </xf>
    <xf numFmtId="49" fontId="51" fillId="0" borderId="16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right" vertical="center" wrapText="1"/>
      <protection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хистологична лаборатория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Валута 2" xfId="68"/>
    <cellStyle name="Запетая 3" xfId="69"/>
    <cellStyle name="Нормален 2" xfId="70"/>
    <cellStyle name="Нормален 3" xfId="71"/>
    <cellStyle name="Нормален 4" xfId="72"/>
    <cellStyle name="Нормален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54" bestFit="1" customWidth="1"/>
    <col min="2" max="2" width="79.140625" style="9" customWidth="1"/>
    <col min="3" max="3" width="7.00390625" style="9" bestFit="1" customWidth="1"/>
    <col min="4" max="4" width="12.00390625" style="9" bestFit="1" customWidth="1"/>
    <col min="5" max="5" width="15.00390625" style="9" bestFit="1" customWidth="1"/>
    <col min="6" max="6" width="14.57421875" style="9" bestFit="1" customWidth="1"/>
    <col min="7" max="7" width="11.28125" style="9" bestFit="1" customWidth="1"/>
    <col min="8" max="8" width="16.57421875" style="9" customWidth="1"/>
    <col min="9" max="9" width="9.8515625" style="9" bestFit="1" customWidth="1"/>
    <col min="10" max="11" width="9.140625" style="9" customWidth="1"/>
    <col min="12" max="12" width="10.28125" style="9" customWidth="1"/>
    <col min="13" max="13" width="9.8515625" style="9" customWidth="1"/>
    <col min="14" max="14" width="10.140625" style="9" customWidth="1"/>
    <col min="15" max="15" width="9.7109375" style="9" customWidth="1"/>
    <col min="16" max="16" width="10.00390625" style="9" customWidth="1"/>
    <col min="17" max="16384" width="9.140625" style="9" customWidth="1"/>
  </cols>
  <sheetData>
    <row r="1" spans="1:9" ht="25.5">
      <c r="A1" s="103" t="s">
        <v>180</v>
      </c>
      <c r="B1" s="107" t="s">
        <v>643</v>
      </c>
      <c r="C1" s="108"/>
      <c r="D1" s="108"/>
      <c r="E1" s="26"/>
      <c r="F1" s="26"/>
      <c r="G1" s="26"/>
      <c r="H1" s="26"/>
      <c r="I1" s="26"/>
    </row>
    <row r="2" spans="1:16" ht="102">
      <c r="A2" s="109" t="s">
        <v>14</v>
      </c>
      <c r="B2" s="110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109"/>
      <c r="B3" s="218" t="s">
        <v>90</v>
      </c>
      <c r="C3" s="111"/>
      <c r="D3" s="110"/>
      <c r="E3" s="189"/>
      <c r="F3" s="189"/>
      <c r="G3" s="111"/>
      <c r="H3" s="111"/>
      <c r="I3" s="74"/>
      <c r="J3" s="202"/>
      <c r="K3" s="202"/>
      <c r="L3" s="203"/>
      <c r="M3" s="203"/>
      <c r="N3" s="203"/>
      <c r="O3" s="204"/>
      <c r="P3" s="204"/>
    </row>
    <row r="4" spans="1:16" ht="38.25">
      <c r="A4" s="27">
        <v>1</v>
      </c>
      <c r="B4" s="112" t="s">
        <v>91</v>
      </c>
      <c r="C4" s="76" t="s">
        <v>162</v>
      </c>
      <c r="D4" s="113">
        <v>5</v>
      </c>
      <c r="E4" s="41"/>
      <c r="F4" s="41"/>
      <c r="G4" s="41"/>
      <c r="H4" s="41"/>
      <c r="I4" s="41"/>
      <c r="J4" s="196"/>
      <c r="K4" s="197">
        <f aca="true" t="shared" si="0" ref="K4:K9">J4*1.2</f>
        <v>0</v>
      </c>
      <c r="L4" s="198" t="e">
        <f aca="true" t="shared" si="1" ref="L4:L9">D4/I4</f>
        <v>#DIV/0!</v>
      </c>
      <c r="M4" s="199">
        <f aca="true" t="shared" si="2" ref="M4:M9">J4*I4</f>
        <v>0</v>
      </c>
      <c r="N4" s="199">
        <f aca="true" t="shared" si="3" ref="N4:N9">M4*1.2</f>
        <v>0</v>
      </c>
      <c r="O4" s="199" t="e">
        <f aca="true" t="shared" si="4" ref="O4:O9">L4*M4</f>
        <v>#DIV/0!</v>
      </c>
      <c r="P4" s="199" t="e">
        <f>O4*1.2</f>
        <v>#DIV/0!</v>
      </c>
    </row>
    <row r="5" spans="1:16" ht="38.25">
      <c r="A5" s="27">
        <v>2</v>
      </c>
      <c r="B5" s="112" t="s">
        <v>93</v>
      </c>
      <c r="C5" s="76" t="s">
        <v>162</v>
      </c>
      <c r="D5" s="113">
        <v>3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aca="true" t="shared" si="5" ref="P5:P10">O5*1.2</f>
        <v>#DIV/0!</v>
      </c>
    </row>
    <row r="6" spans="1:16" ht="38.25">
      <c r="A6" s="27">
        <v>3</v>
      </c>
      <c r="B6" s="112" t="s">
        <v>94</v>
      </c>
      <c r="C6" s="76" t="s">
        <v>162</v>
      </c>
      <c r="D6" s="113">
        <v>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38.25">
      <c r="A7" s="27">
        <v>4</v>
      </c>
      <c r="B7" s="112" t="s">
        <v>95</v>
      </c>
      <c r="C7" s="76" t="s">
        <v>162</v>
      </c>
      <c r="D7" s="113">
        <v>5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27">
        <v>5</v>
      </c>
      <c r="B8" s="112" t="s">
        <v>357</v>
      </c>
      <c r="C8" s="76" t="s">
        <v>92</v>
      </c>
      <c r="D8" s="113">
        <v>120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27">
        <v>6</v>
      </c>
      <c r="B9" s="112" t="s">
        <v>358</v>
      </c>
      <c r="C9" s="76" t="s">
        <v>92</v>
      </c>
      <c r="D9" s="113">
        <v>150</v>
      </c>
      <c r="E9" s="41"/>
      <c r="F9" s="41"/>
      <c r="G9" s="41"/>
      <c r="H9" s="41"/>
      <c r="I9" s="41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2.75">
      <c r="A10" s="220" t="s">
        <v>639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01" t="e">
        <f>SUM(O4:O9)</f>
        <v>#DIV/0!</v>
      </c>
      <c r="P10" s="200" t="e">
        <f t="shared" si="5"/>
        <v>#DIV/0!</v>
      </c>
    </row>
    <row r="12" spans="2:6" ht="38.25">
      <c r="B12" s="190" t="s">
        <v>620</v>
      </c>
      <c r="C12" s="17"/>
      <c r="D12" s="17"/>
      <c r="E12" s="191"/>
      <c r="F12" s="191"/>
    </row>
    <row r="13" spans="2:6" ht="25.5">
      <c r="B13" s="178" t="s">
        <v>622</v>
      </c>
      <c r="C13" s="192"/>
      <c r="D13" s="193"/>
      <c r="E13" s="193"/>
      <c r="F13" s="193"/>
    </row>
    <row r="14" spans="2:6" ht="102">
      <c r="B14" s="178" t="s">
        <v>642</v>
      </c>
      <c r="C14" s="193"/>
      <c r="D14" s="193"/>
      <c r="E14" s="193"/>
      <c r="F14" s="193"/>
    </row>
    <row r="15" spans="2:6" ht="25.5">
      <c r="B15" s="178" t="s">
        <v>630</v>
      </c>
      <c r="C15" s="193"/>
      <c r="D15" s="193"/>
      <c r="E15" s="193"/>
      <c r="F15" s="193"/>
    </row>
    <row r="16" spans="2:6" ht="12.75">
      <c r="B16" s="178"/>
      <c r="C16" s="193"/>
      <c r="D16" s="193"/>
      <c r="E16" s="193"/>
      <c r="F16" s="193"/>
    </row>
    <row r="17" spans="2:6" ht="78" customHeight="1">
      <c r="B17" s="219" t="s">
        <v>621</v>
      </c>
      <c r="C17" s="219"/>
      <c r="D17" s="219"/>
      <c r="E17" s="219"/>
      <c r="F17" s="219"/>
    </row>
    <row r="18" spans="2:6" ht="12.75">
      <c r="B18" s="193"/>
      <c r="C18" s="193"/>
      <c r="D18" s="193"/>
      <c r="E18" s="193"/>
      <c r="F18" s="193"/>
    </row>
    <row r="19" spans="2:6" ht="12.75">
      <c r="B19" s="193"/>
      <c r="C19" s="193"/>
      <c r="D19" s="193"/>
      <c r="E19" s="193"/>
      <c r="F19" s="193"/>
    </row>
    <row r="20" spans="2:6" ht="12.75">
      <c r="B20" s="193"/>
      <c r="C20" s="192"/>
      <c r="D20" s="193"/>
      <c r="E20" s="193"/>
      <c r="F20" s="193"/>
    </row>
  </sheetData>
  <sheetProtection/>
  <mergeCells count="2">
    <mergeCell ref="B17:F17"/>
    <mergeCell ref="A10:N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25" sqref="A25:D25"/>
    </sheetView>
  </sheetViews>
  <sheetFormatPr defaultColWidth="9.140625" defaultRowHeight="12.75"/>
  <cols>
    <col min="1" max="1" width="6.7109375" style="55" customWidth="1"/>
    <col min="2" max="2" width="68.8515625" style="9" customWidth="1"/>
    <col min="3" max="3" width="7.00390625" style="9" bestFit="1" customWidth="1"/>
    <col min="4" max="4" width="12.00390625" style="9" bestFit="1" customWidth="1"/>
    <col min="5" max="5" width="15.00390625" style="9" bestFit="1" customWidth="1"/>
    <col min="6" max="6" width="14.57421875" style="9" bestFit="1" customWidth="1"/>
    <col min="7" max="7" width="11.28125" style="9" bestFit="1" customWidth="1"/>
    <col min="8" max="8" width="16.57421875" style="9" customWidth="1"/>
    <col min="9" max="9" width="10.28125" style="9" customWidth="1"/>
    <col min="10" max="11" width="9.140625" style="9" customWidth="1"/>
    <col min="12" max="12" width="12.00390625" style="9" customWidth="1"/>
    <col min="13" max="13" width="10.7109375" style="9" customWidth="1"/>
    <col min="14" max="14" width="10.57421875" style="9" customWidth="1"/>
    <col min="15" max="16" width="10.7109375" style="9" customWidth="1"/>
    <col min="17" max="16384" width="9.140625" style="9" customWidth="1"/>
  </cols>
  <sheetData>
    <row r="1" spans="1:9" ht="67.5" customHeight="1">
      <c r="A1" s="103" t="s">
        <v>407</v>
      </c>
      <c r="B1" s="169" t="s">
        <v>240</v>
      </c>
      <c r="C1" s="103"/>
      <c r="D1" s="122"/>
      <c r="E1" s="26"/>
      <c r="F1" s="26"/>
      <c r="G1" s="26"/>
      <c r="H1" s="26"/>
      <c r="I1" s="26"/>
    </row>
    <row r="2" spans="1:16" ht="110.25" customHeight="1">
      <c r="A2" s="166" t="s">
        <v>19</v>
      </c>
      <c r="B2" s="166" t="s">
        <v>0</v>
      </c>
      <c r="C2" s="166" t="s">
        <v>1</v>
      </c>
      <c r="D2" s="167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89" t="s">
        <v>54</v>
      </c>
      <c r="B3" s="170" t="s">
        <v>573</v>
      </c>
      <c r="C3" s="171" t="s">
        <v>2</v>
      </c>
      <c r="D3" s="170">
        <v>90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89" t="s">
        <v>56</v>
      </c>
      <c r="B4" s="170" t="s">
        <v>574</v>
      </c>
      <c r="C4" s="171" t="s">
        <v>2</v>
      </c>
      <c r="D4" s="170">
        <v>90</v>
      </c>
      <c r="E4" s="41"/>
      <c r="F4" s="41"/>
      <c r="G4" s="41"/>
      <c r="H4" s="41"/>
      <c r="I4" s="41"/>
      <c r="J4" s="196"/>
      <c r="K4" s="197">
        <f aca="true" t="shared" si="0" ref="K4:K25">J4*1.2</f>
        <v>0</v>
      </c>
      <c r="L4" s="198" t="e">
        <f aca="true" t="shared" si="1" ref="L4:L25">D4/I4</f>
        <v>#DIV/0!</v>
      </c>
      <c r="M4" s="199">
        <f aca="true" t="shared" si="2" ref="M4:M25">J4*I4</f>
        <v>0</v>
      </c>
      <c r="N4" s="199">
        <f aca="true" t="shared" si="3" ref="N4:N25">M4*1.2</f>
        <v>0</v>
      </c>
      <c r="O4" s="199" t="e">
        <f aca="true" t="shared" si="4" ref="O4:O25">L4*M4</f>
        <v>#DIV/0!</v>
      </c>
      <c r="P4" s="199" t="e">
        <f aca="true" t="shared" si="5" ref="P4:P26">O4*1.2</f>
        <v>#DIV/0!</v>
      </c>
    </row>
    <row r="5" spans="1:16" ht="15.75">
      <c r="A5" s="89" t="s">
        <v>57</v>
      </c>
      <c r="B5" s="170" t="s">
        <v>575</v>
      </c>
      <c r="C5" s="171" t="s">
        <v>2</v>
      </c>
      <c r="D5" s="170">
        <v>90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89" t="s">
        <v>59</v>
      </c>
      <c r="B6" s="170" t="s">
        <v>576</v>
      </c>
      <c r="C6" s="171" t="s">
        <v>2</v>
      </c>
      <c r="D6" s="170">
        <v>90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89" t="s">
        <v>52</v>
      </c>
      <c r="B7" s="170" t="s">
        <v>577</v>
      </c>
      <c r="C7" s="171" t="s">
        <v>2</v>
      </c>
      <c r="D7" s="170">
        <v>90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89" t="s">
        <v>60</v>
      </c>
      <c r="B8" s="170" t="s">
        <v>578</v>
      </c>
      <c r="C8" s="171" t="s">
        <v>2</v>
      </c>
      <c r="D8" s="170">
        <v>90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45" t="s">
        <v>61</v>
      </c>
      <c r="B9" s="82" t="s">
        <v>579</v>
      </c>
      <c r="C9" s="83" t="s">
        <v>2</v>
      </c>
      <c r="D9" s="82">
        <v>90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45" t="s">
        <v>63</v>
      </c>
      <c r="B10" s="82" t="s">
        <v>580</v>
      </c>
      <c r="C10" s="83" t="s">
        <v>2</v>
      </c>
      <c r="D10" s="82">
        <v>90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45" t="s">
        <v>65</v>
      </c>
      <c r="B11" s="82" t="s">
        <v>581</v>
      </c>
      <c r="C11" s="83" t="s">
        <v>2</v>
      </c>
      <c r="D11" s="82">
        <v>90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5.75">
      <c r="A12" s="45" t="s">
        <v>67</v>
      </c>
      <c r="B12" s="82" t="s">
        <v>582</v>
      </c>
      <c r="C12" s="83" t="s">
        <v>2</v>
      </c>
      <c r="D12" s="82">
        <v>90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45" t="s">
        <v>69</v>
      </c>
      <c r="B13" s="82" t="s">
        <v>583</v>
      </c>
      <c r="C13" s="83" t="s">
        <v>2</v>
      </c>
      <c r="D13" s="82">
        <v>90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15.75">
      <c r="A14" s="45" t="s">
        <v>71</v>
      </c>
      <c r="B14" s="82" t="s">
        <v>584</v>
      </c>
      <c r="C14" s="83" t="s">
        <v>2</v>
      </c>
      <c r="D14" s="82">
        <v>90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45" t="s">
        <v>73</v>
      </c>
      <c r="B15" s="82" t="s">
        <v>585</v>
      </c>
      <c r="C15" s="83" t="s">
        <v>2</v>
      </c>
      <c r="D15" s="82">
        <v>90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45" t="s">
        <v>74</v>
      </c>
      <c r="B16" s="82" t="s">
        <v>586</v>
      </c>
      <c r="C16" s="83" t="s">
        <v>2</v>
      </c>
      <c r="D16" s="82">
        <v>90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15.75">
      <c r="A17" s="45" t="s">
        <v>76</v>
      </c>
      <c r="B17" s="82" t="s">
        <v>587</v>
      </c>
      <c r="C17" s="83" t="s">
        <v>2</v>
      </c>
      <c r="D17" s="82">
        <v>90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15.75">
      <c r="A18" s="45" t="s">
        <v>78</v>
      </c>
      <c r="B18" s="82" t="s">
        <v>588</v>
      </c>
      <c r="C18" s="83" t="s">
        <v>2</v>
      </c>
      <c r="D18" s="82">
        <v>90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15.75">
      <c r="A19" s="45" t="s">
        <v>80</v>
      </c>
      <c r="B19" s="82" t="s">
        <v>589</v>
      </c>
      <c r="C19" s="83" t="s">
        <v>2</v>
      </c>
      <c r="D19" s="82">
        <v>90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5.75">
      <c r="A20" s="45" t="s">
        <v>82</v>
      </c>
      <c r="B20" s="82" t="s">
        <v>590</v>
      </c>
      <c r="C20" s="83" t="s">
        <v>2</v>
      </c>
      <c r="D20" s="82">
        <v>90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15.75">
      <c r="A21" s="45" t="s">
        <v>84</v>
      </c>
      <c r="B21" s="82" t="s">
        <v>591</v>
      </c>
      <c r="C21" s="83" t="s">
        <v>2</v>
      </c>
      <c r="D21" s="82">
        <v>90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15.75">
      <c r="A22" s="45" t="s">
        <v>86</v>
      </c>
      <c r="B22" s="82" t="s">
        <v>592</v>
      </c>
      <c r="C22" s="83" t="s">
        <v>2</v>
      </c>
      <c r="D22" s="82">
        <v>90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15.75">
      <c r="A23" s="45" t="s">
        <v>89</v>
      </c>
      <c r="B23" s="82" t="s">
        <v>593</v>
      </c>
      <c r="C23" s="83" t="s">
        <v>2</v>
      </c>
      <c r="D23" s="82">
        <v>90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15.75">
      <c r="A24" s="45" t="s">
        <v>368</v>
      </c>
      <c r="B24" s="82" t="s">
        <v>594</v>
      </c>
      <c r="C24" s="83" t="s">
        <v>2</v>
      </c>
      <c r="D24" s="82">
        <v>90</v>
      </c>
      <c r="E24" s="53"/>
      <c r="F24" s="53"/>
      <c r="G24" s="53"/>
      <c r="H24" s="53"/>
      <c r="I24" s="53"/>
      <c r="J24" s="196"/>
      <c r="K24" s="197">
        <f t="shared" si="0"/>
        <v>0</v>
      </c>
      <c r="L24" s="198" t="e">
        <f t="shared" si="1"/>
        <v>#DIV/0!</v>
      </c>
      <c r="M24" s="199">
        <f t="shared" si="2"/>
        <v>0</v>
      </c>
      <c r="N24" s="199">
        <f t="shared" si="3"/>
        <v>0</v>
      </c>
      <c r="O24" s="199" t="e">
        <f t="shared" si="4"/>
        <v>#DIV/0!</v>
      </c>
      <c r="P24" s="199" t="e">
        <f t="shared" si="5"/>
        <v>#DIV/0!</v>
      </c>
    </row>
    <row r="25" spans="1:16" ht="15.75">
      <c r="A25" s="42" t="s">
        <v>369</v>
      </c>
      <c r="B25" s="206" t="s">
        <v>641</v>
      </c>
      <c r="C25" s="207" t="s">
        <v>2</v>
      </c>
      <c r="D25" s="206">
        <v>90</v>
      </c>
      <c r="E25" s="53"/>
      <c r="F25" s="53"/>
      <c r="G25" s="53"/>
      <c r="H25" s="53"/>
      <c r="I25" s="53"/>
      <c r="J25" s="196"/>
      <c r="K25" s="197">
        <f t="shared" si="0"/>
        <v>0</v>
      </c>
      <c r="L25" s="198" t="e">
        <f t="shared" si="1"/>
        <v>#DIV/0!</v>
      </c>
      <c r="M25" s="199">
        <f t="shared" si="2"/>
        <v>0</v>
      </c>
      <c r="N25" s="199">
        <f t="shared" si="3"/>
        <v>0</v>
      </c>
      <c r="O25" s="199" t="e">
        <f t="shared" si="4"/>
        <v>#DIV/0!</v>
      </c>
      <c r="P25" s="199" t="e">
        <f t="shared" si="5"/>
        <v>#DIV/0!</v>
      </c>
    </row>
    <row r="26" spans="1:16" ht="15.75">
      <c r="A26" s="226" t="s">
        <v>640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  <c r="O26" s="217" t="e">
        <f>SUM(O3:O25)</f>
        <v>#DIV/0!</v>
      </c>
      <c r="P26" s="217" t="e">
        <f t="shared" si="5"/>
        <v>#DIV/0!</v>
      </c>
    </row>
    <row r="28" spans="1:4" ht="51">
      <c r="A28" s="54"/>
      <c r="B28" s="190" t="s">
        <v>620</v>
      </c>
      <c r="C28" s="17"/>
      <c r="D28" s="17"/>
    </row>
    <row r="29" spans="1:4" ht="25.5">
      <c r="A29" s="54"/>
      <c r="B29" s="178" t="s">
        <v>622</v>
      </c>
      <c r="C29" s="192"/>
      <c r="D29" s="193"/>
    </row>
    <row r="30" spans="1:4" ht="114.75">
      <c r="A30" s="54"/>
      <c r="B30" s="178" t="s">
        <v>642</v>
      </c>
      <c r="C30" s="193"/>
      <c r="D30" s="193"/>
    </row>
    <row r="31" spans="1:4" ht="25.5">
      <c r="A31" s="54"/>
      <c r="B31" s="178" t="s">
        <v>630</v>
      </c>
      <c r="C31" s="193"/>
      <c r="D31" s="193"/>
    </row>
    <row r="32" spans="1:4" ht="12.75">
      <c r="A32" s="54"/>
      <c r="B32" s="178"/>
      <c r="C32" s="193"/>
      <c r="D32" s="193"/>
    </row>
    <row r="33" spans="1:6" ht="78" customHeight="1">
      <c r="A33" s="54"/>
      <c r="B33" s="219" t="s">
        <v>621</v>
      </c>
      <c r="C33" s="219"/>
      <c r="D33" s="219"/>
      <c r="E33" s="219"/>
      <c r="F33" s="219"/>
    </row>
  </sheetData>
  <sheetProtection/>
  <mergeCells count="2">
    <mergeCell ref="B33:F33"/>
    <mergeCell ref="A26:N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6.7109375" style="55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8515625" style="9" customWidth="1"/>
    <col min="13" max="13" width="10.28125" style="9" customWidth="1"/>
    <col min="14" max="14" width="9.8515625" style="9" customWidth="1"/>
    <col min="15" max="16384" width="9.140625" style="9" customWidth="1"/>
  </cols>
  <sheetData>
    <row r="1" spans="1:9" ht="67.5" customHeight="1">
      <c r="A1" s="103" t="s">
        <v>408</v>
      </c>
      <c r="B1" s="64" t="s">
        <v>241</v>
      </c>
      <c r="C1" s="103"/>
      <c r="D1" s="122"/>
      <c r="E1" s="26"/>
      <c r="F1" s="26"/>
      <c r="G1" s="26"/>
      <c r="H1" s="26"/>
      <c r="I1" s="26"/>
    </row>
    <row r="2" spans="1:16" ht="119.25" customHeight="1">
      <c r="A2" s="166" t="s">
        <v>19</v>
      </c>
      <c r="B2" s="166" t="s">
        <v>0</v>
      </c>
      <c r="C2" s="166" t="s">
        <v>1</v>
      </c>
      <c r="D2" s="167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67" t="s">
        <v>54</v>
      </c>
      <c r="B3" s="35" t="s">
        <v>242</v>
      </c>
      <c r="C3" s="27" t="s">
        <v>162</v>
      </c>
      <c r="D3" s="41">
        <v>2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67" t="s">
        <v>56</v>
      </c>
      <c r="B4" s="35" t="s">
        <v>243</v>
      </c>
      <c r="C4" s="27" t="s">
        <v>162</v>
      </c>
      <c r="D4" s="41">
        <v>2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38.25">
      <c r="A5" s="67" t="s">
        <v>57</v>
      </c>
      <c r="B5" s="35" t="s">
        <v>244</v>
      </c>
      <c r="C5" s="27" t="s">
        <v>162</v>
      </c>
      <c r="D5" s="41">
        <v>2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2.75">
      <c r="A6" s="229" t="s">
        <v>640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  <c r="O6" s="205" t="e">
        <f>SUM(O3:O5)</f>
        <v>#DIV/0!</v>
      </c>
      <c r="P6" s="208" t="e">
        <f>O6*1.2</f>
        <v>#DIV/0!</v>
      </c>
    </row>
    <row r="7" spans="1:9" ht="12.75">
      <c r="A7" s="168"/>
      <c r="B7" s="26"/>
      <c r="C7" s="26"/>
      <c r="D7" s="26"/>
      <c r="E7" s="122"/>
      <c r="F7" s="122"/>
      <c r="G7" s="122"/>
      <c r="H7" s="122"/>
      <c r="I7" s="122"/>
    </row>
    <row r="8" spans="1:9" ht="51">
      <c r="A8" s="54"/>
      <c r="B8" s="190" t="s">
        <v>620</v>
      </c>
      <c r="C8" s="17"/>
      <c r="D8" s="17"/>
      <c r="E8" s="122"/>
      <c r="F8" s="122"/>
      <c r="G8" s="122"/>
      <c r="H8" s="122"/>
      <c r="I8" s="122"/>
    </row>
    <row r="9" spans="1:4" ht="25.5">
      <c r="A9" s="54"/>
      <c r="B9" s="178" t="s">
        <v>622</v>
      </c>
      <c r="C9" s="192"/>
      <c r="D9" s="193"/>
    </row>
    <row r="10" spans="1:4" ht="114.75">
      <c r="A10" s="54"/>
      <c r="B10" s="178" t="s">
        <v>642</v>
      </c>
      <c r="C10" s="193"/>
      <c r="D10" s="193"/>
    </row>
    <row r="11" spans="1:6" ht="25.5">
      <c r="A11" s="54"/>
      <c r="B11" s="178" t="s">
        <v>630</v>
      </c>
      <c r="C11" s="193"/>
      <c r="D11" s="193"/>
      <c r="E11" s="191"/>
      <c r="F11" s="191"/>
    </row>
    <row r="12" spans="1:6" ht="12.75">
      <c r="A12" s="54"/>
      <c r="B12" s="178"/>
      <c r="C12" s="193"/>
      <c r="D12" s="193"/>
      <c r="E12" s="193"/>
      <c r="F12" s="193"/>
    </row>
    <row r="13" spans="1:6" ht="78" customHeight="1">
      <c r="A13" s="54"/>
      <c r="B13" s="219" t="s">
        <v>621</v>
      </c>
      <c r="C13" s="219"/>
      <c r="D13" s="219"/>
      <c r="E13" s="219"/>
      <c r="F13" s="219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3:F13"/>
    <mergeCell ref="A6:N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6.7109375" style="55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00390625" style="9" customWidth="1"/>
    <col min="13" max="13" width="9.8515625" style="9" customWidth="1"/>
    <col min="14" max="14" width="10.421875" style="9" customWidth="1"/>
    <col min="15" max="16384" width="9.140625" style="9" customWidth="1"/>
  </cols>
  <sheetData>
    <row r="1" spans="1:9" ht="67.5" customHeight="1">
      <c r="A1" s="165" t="s">
        <v>409</v>
      </c>
      <c r="B1" s="64" t="s">
        <v>245</v>
      </c>
      <c r="C1" s="103"/>
      <c r="D1" s="122"/>
      <c r="E1" s="26"/>
      <c r="F1" s="26"/>
      <c r="G1" s="26"/>
      <c r="H1" s="26"/>
      <c r="I1" s="26"/>
    </row>
    <row r="2" spans="1:16" ht="101.25" customHeight="1">
      <c r="A2" s="166" t="s">
        <v>19</v>
      </c>
      <c r="B2" s="166" t="s">
        <v>0</v>
      </c>
      <c r="C2" s="166" t="s">
        <v>1</v>
      </c>
      <c r="D2" s="167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67" t="s">
        <v>54</v>
      </c>
      <c r="B3" s="35" t="s">
        <v>246</v>
      </c>
      <c r="C3" s="27" t="s">
        <v>353</v>
      </c>
      <c r="D3" s="41">
        <v>500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67" t="s">
        <v>56</v>
      </c>
      <c r="B4" s="35" t="s">
        <v>247</v>
      </c>
      <c r="C4" s="27" t="s">
        <v>353</v>
      </c>
      <c r="D4" s="41">
        <v>500</v>
      </c>
      <c r="E4" s="41"/>
      <c r="F4" s="41"/>
      <c r="G4" s="41"/>
      <c r="H4" s="41"/>
      <c r="I4" s="41"/>
      <c r="J4" s="196"/>
      <c r="K4" s="197">
        <f aca="true" t="shared" si="0" ref="K4:K11">J4*1.2</f>
        <v>0</v>
      </c>
      <c r="L4" s="198" t="e">
        <f aca="true" t="shared" si="1" ref="L4:L11">D4/I4</f>
        <v>#DIV/0!</v>
      </c>
      <c r="M4" s="199">
        <f aca="true" t="shared" si="2" ref="M4:M11">J4*I4</f>
        <v>0</v>
      </c>
      <c r="N4" s="199">
        <f aca="true" t="shared" si="3" ref="N4:N11">M4*1.2</f>
        <v>0</v>
      </c>
      <c r="O4" s="199" t="e">
        <f aca="true" t="shared" si="4" ref="O4:O11">L4*M4</f>
        <v>#DIV/0!</v>
      </c>
      <c r="P4" s="199" t="e">
        <f aca="true" t="shared" si="5" ref="P4:P12">O4*1.2</f>
        <v>#DIV/0!</v>
      </c>
    </row>
    <row r="5" spans="1:16" ht="15.75">
      <c r="A5" s="67" t="s">
        <v>57</v>
      </c>
      <c r="B5" s="35" t="s">
        <v>248</v>
      </c>
      <c r="C5" s="27" t="s">
        <v>353</v>
      </c>
      <c r="D5" s="41">
        <v>500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67" t="s">
        <v>59</v>
      </c>
      <c r="B6" s="35" t="s">
        <v>249</v>
      </c>
      <c r="C6" s="27" t="s">
        <v>353</v>
      </c>
      <c r="D6" s="41">
        <v>500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67" t="s">
        <v>52</v>
      </c>
      <c r="B7" s="35" t="s">
        <v>250</v>
      </c>
      <c r="C7" s="27" t="s">
        <v>353</v>
      </c>
      <c r="D7" s="41">
        <v>500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67" t="s">
        <v>60</v>
      </c>
      <c r="B8" s="35" t="s">
        <v>251</v>
      </c>
      <c r="C8" s="27" t="s">
        <v>353</v>
      </c>
      <c r="D8" s="41">
        <v>500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42" t="s">
        <v>61</v>
      </c>
      <c r="B9" s="35" t="s">
        <v>252</v>
      </c>
      <c r="C9" s="27" t="s">
        <v>353</v>
      </c>
      <c r="D9" s="53">
        <v>500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42" t="s">
        <v>63</v>
      </c>
      <c r="B10" s="35" t="s">
        <v>253</v>
      </c>
      <c r="C10" s="27" t="s">
        <v>353</v>
      </c>
      <c r="D10" s="53">
        <v>500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42" t="s">
        <v>65</v>
      </c>
      <c r="B11" s="35" t="s">
        <v>254</v>
      </c>
      <c r="C11" s="27" t="s">
        <v>353</v>
      </c>
      <c r="D11" s="53">
        <v>500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2.75">
      <c r="A12" s="232" t="s">
        <v>640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05" t="e">
        <f>SUM(O3:O11)</f>
        <v>#DIV/0!</v>
      </c>
      <c r="P12" s="208" t="e">
        <f t="shared" si="5"/>
        <v>#DIV/0!</v>
      </c>
    </row>
    <row r="13" spans="5:6" ht="12.75">
      <c r="E13" s="193"/>
      <c r="F13" s="193"/>
    </row>
    <row r="14" spans="1:6" ht="51">
      <c r="A14" s="54"/>
      <c r="B14" s="190" t="s">
        <v>620</v>
      </c>
      <c r="C14" s="17"/>
      <c r="D14" s="17"/>
      <c r="E14" s="193"/>
      <c r="F14" s="193"/>
    </row>
    <row r="15" spans="1:6" ht="25.5">
      <c r="A15" s="54"/>
      <c r="B15" s="178" t="s">
        <v>622</v>
      </c>
      <c r="C15" s="192"/>
      <c r="D15" s="193"/>
      <c r="E15" s="193"/>
      <c r="F15" s="193"/>
    </row>
    <row r="16" spans="1:6" ht="114.75">
      <c r="A16" s="54"/>
      <c r="B16" s="178" t="s">
        <v>642</v>
      </c>
      <c r="C16" s="193"/>
      <c r="D16" s="193"/>
      <c r="E16" s="54"/>
      <c r="F16" s="54"/>
    </row>
    <row r="17" spans="1:6" ht="25.5">
      <c r="A17" s="54"/>
      <c r="B17" s="178" t="s">
        <v>630</v>
      </c>
      <c r="C17" s="193"/>
      <c r="D17" s="193"/>
      <c r="E17" s="193"/>
      <c r="F17" s="193"/>
    </row>
    <row r="18" spans="1:6" ht="12.75">
      <c r="A18" s="54"/>
      <c r="B18" s="178"/>
      <c r="C18" s="193"/>
      <c r="D18" s="193"/>
      <c r="E18" s="193"/>
      <c r="F18" s="193"/>
    </row>
    <row r="19" spans="1:6" ht="78" customHeight="1">
      <c r="A19" s="54"/>
      <c r="B19" s="219" t="s">
        <v>621</v>
      </c>
      <c r="C19" s="219"/>
      <c r="D19" s="219"/>
      <c r="E19" s="219"/>
      <c r="F19" s="219"/>
    </row>
  </sheetData>
  <sheetProtection/>
  <protectedRanges>
    <protectedRange sqref="D76 D84" name="Range1_1_1_1_1_1_1_1_4_1_1_1_1_1_5_1_1_2_1"/>
    <protectedRange sqref="B80" name="Range1_1_1_1_1_1_1_1_4_1_1_1_1_1_5_1_1_2_1_1_1"/>
  </protectedRanges>
  <mergeCells count="2">
    <mergeCell ref="B19:F19"/>
    <mergeCell ref="A12:N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0">
      <selection activeCell="B11" sqref="B11"/>
    </sheetView>
  </sheetViews>
  <sheetFormatPr defaultColWidth="9.140625" defaultRowHeight="12.75"/>
  <cols>
    <col min="1" max="1" width="6.7109375" style="55" customWidth="1"/>
    <col min="2" max="2" width="68.8515625" style="98" customWidth="1"/>
    <col min="3" max="3" width="8.421875" style="9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140625" style="9" customWidth="1"/>
    <col min="13" max="13" width="10.57421875" style="9" customWidth="1"/>
    <col min="14" max="14" width="9.8515625" style="9" customWidth="1"/>
    <col min="15" max="16384" width="9.140625" style="9" customWidth="1"/>
  </cols>
  <sheetData>
    <row r="1" spans="1:9" ht="67.5" customHeight="1">
      <c r="A1" s="165" t="s">
        <v>410</v>
      </c>
      <c r="B1" s="64" t="s">
        <v>259</v>
      </c>
      <c r="C1" s="43"/>
      <c r="D1" s="43"/>
      <c r="E1" s="26"/>
      <c r="F1" s="26"/>
      <c r="G1" s="26"/>
      <c r="H1" s="26"/>
      <c r="I1" s="26"/>
    </row>
    <row r="2" spans="1:16" ht="91.5" customHeight="1">
      <c r="A2" s="166" t="s">
        <v>19</v>
      </c>
      <c r="B2" s="166" t="s">
        <v>0</v>
      </c>
      <c r="C2" s="166" t="s">
        <v>1</v>
      </c>
      <c r="D2" s="167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67" t="s">
        <v>54</v>
      </c>
      <c r="B3" s="35" t="s">
        <v>255</v>
      </c>
      <c r="C3" s="41" t="s">
        <v>92</v>
      </c>
      <c r="D3" s="41">
        <v>450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51">
      <c r="A4" s="67" t="s">
        <v>56</v>
      </c>
      <c r="B4" s="35" t="s">
        <v>256</v>
      </c>
      <c r="C4" s="41" t="s">
        <v>92</v>
      </c>
      <c r="D4" s="41">
        <v>450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51">
      <c r="A5" s="67" t="s">
        <v>57</v>
      </c>
      <c r="B5" s="35" t="s">
        <v>257</v>
      </c>
      <c r="C5" s="41" t="s">
        <v>92</v>
      </c>
      <c r="D5" s="41">
        <v>250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38.25">
      <c r="A6" s="67" t="s">
        <v>59</v>
      </c>
      <c r="B6" s="35" t="s">
        <v>258</v>
      </c>
      <c r="C6" s="41" t="s">
        <v>92</v>
      </c>
      <c r="D6" s="41">
        <v>125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21" t="s">
        <v>640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05" t="e">
        <f>SUM(O3:O6)</f>
        <v>#DIV/0!</v>
      </c>
      <c r="P7" s="208" t="e">
        <f>O7*1.2</f>
        <v>#DIV/0!</v>
      </c>
    </row>
    <row r="9" spans="1:4" ht="51">
      <c r="A9" s="54"/>
      <c r="B9" s="190" t="s">
        <v>620</v>
      </c>
      <c r="C9" s="17"/>
      <c r="D9" s="17"/>
    </row>
    <row r="10" spans="1:6" ht="25.5">
      <c r="A10" s="54"/>
      <c r="B10" s="178" t="s">
        <v>622</v>
      </c>
      <c r="C10" s="192"/>
      <c r="D10" s="193"/>
      <c r="E10" s="191"/>
      <c r="F10" s="191"/>
    </row>
    <row r="11" spans="1:6" ht="114.75">
      <c r="A11" s="54"/>
      <c r="B11" s="178" t="s">
        <v>642</v>
      </c>
      <c r="C11" s="193"/>
      <c r="D11" s="193"/>
      <c r="E11" s="193"/>
      <c r="F11" s="193"/>
    </row>
    <row r="12" spans="1:6" ht="25.5">
      <c r="A12" s="54"/>
      <c r="B12" s="178" t="s">
        <v>630</v>
      </c>
      <c r="C12" s="193"/>
      <c r="D12" s="193"/>
      <c r="E12" s="193"/>
      <c r="F12" s="193"/>
    </row>
    <row r="13" spans="1:6" ht="12.75">
      <c r="A13" s="54"/>
      <c r="B13" s="178"/>
      <c r="C13" s="193"/>
      <c r="D13" s="193"/>
      <c r="E13" s="193"/>
      <c r="F13" s="193"/>
    </row>
    <row r="14" spans="1:6" ht="78" customHeight="1">
      <c r="A14" s="54"/>
      <c r="B14" s="219" t="s">
        <v>621</v>
      </c>
      <c r="C14" s="219"/>
      <c r="D14" s="219"/>
      <c r="E14" s="219"/>
      <c r="F14" s="219"/>
    </row>
    <row r="15" spans="5:6" ht="12.75">
      <c r="E15" s="54"/>
      <c r="F15" s="54"/>
    </row>
    <row r="16" spans="5:6" ht="12.75">
      <c r="E16" s="193"/>
      <c r="F16" s="193"/>
    </row>
    <row r="17" spans="5:6" ht="12.75">
      <c r="E17" s="193"/>
      <c r="F17" s="193"/>
    </row>
    <row r="18" spans="5:6" ht="12.75">
      <c r="E18" s="193"/>
      <c r="F18" s="193"/>
    </row>
  </sheetData>
  <sheetProtection/>
  <protectedRanges>
    <protectedRange sqref="A14" name="Range1_1_1_1_1_1_1_1_4_1_1_1_1_1_5_1_1_2_1_1"/>
    <protectedRange sqref="A20" name="Range1_1_1_1_1_1_1_1_4_1_1_1_1_1_5_1_1_2_1_1_1"/>
  </protectedRanges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B31" sqref="B3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2" width="9.140625" style="9" customWidth="1"/>
    <col min="13" max="13" width="12.00390625" style="9" customWidth="1"/>
    <col min="14" max="14" width="10.8515625" style="9" customWidth="1"/>
    <col min="15" max="15" width="11.28125" style="9" customWidth="1"/>
    <col min="16" max="16384" width="9.140625" style="9" customWidth="1"/>
  </cols>
  <sheetData>
    <row r="1" spans="1:9" ht="67.5" customHeight="1">
      <c r="A1" s="43" t="s">
        <v>603</v>
      </c>
      <c r="B1" s="163" t="s">
        <v>46</v>
      </c>
      <c r="C1" s="43"/>
      <c r="D1" s="164"/>
      <c r="E1" s="26"/>
      <c r="F1" s="26"/>
      <c r="G1" s="26"/>
      <c r="H1" s="26"/>
      <c r="I1" s="26"/>
    </row>
    <row r="2" spans="1:17" ht="94.5" customHeight="1">
      <c r="A2" s="109" t="s">
        <v>14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74" t="s">
        <v>627</v>
      </c>
      <c r="K2" s="202" t="s">
        <v>632</v>
      </c>
      <c r="L2" s="202" t="s">
        <v>633</v>
      </c>
      <c r="M2" s="203" t="s">
        <v>634</v>
      </c>
      <c r="N2" s="203" t="s">
        <v>635</v>
      </c>
      <c r="O2" s="203" t="s">
        <v>636</v>
      </c>
      <c r="P2" s="204" t="s">
        <v>637</v>
      </c>
      <c r="Q2" s="204" t="s">
        <v>638</v>
      </c>
    </row>
    <row r="3" spans="1:17" ht="15.75">
      <c r="A3" s="36">
        <v>1</v>
      </c>
      <c r="B3" s="40" t="s">
        <v>23</v>
      </c>
      <c r="C3" s="27" t="s">
        <v>11</v>
      </c>
      <c r="D3" s="71">
        <v>300</v>
      </c>
      <c r="E3" s="41"/>
      <c r="F3" s="41"/>
      <c r="G3" s="41"/>
      <c r="H3" s="41"/>
      <c r="I3" s="41"/>
      <c r="J3" s="41"/>
      <c r="K3" s="196"/>
      <c r="L3" s="197">
        <f>K3*1.2</f>
        <v>0</v>
      </c>
      <c r="M3" s="198" t="e">
        <f>E3/J3</f>
        <v>#DIV/0!</v>
      </c>
      <c r="N3" s="199">
        <f>K3*J3</f>
        <v>0</v>
      </c>
      <c r="O3" s="199">
        <f>N3*1.2</f>
        <v>0</v>
      </c>
      <c r="P3" s="199" t="e">
        <f>M3*N3</f>
        <v>#DIV/0!</v>
      </c>
      <c r="Q3" s="199" t="e">
        <f>P3*1.2</f>
        <v>#DIV/0!</v>
      </c>
    </row>
    <row r="4" spans="1:17" ht="15.75">
      <c r="A4" s="36">
        <v>2</v>
      </c>
      <c r="B4" s="40" t="s">
        <v>24</v>
      </c>
      <c r="C4" s="27" t="s">
        <v>11</v>
      </c>
      <c r="D4" s="71">
        <v>300</v>
      </c>
      <c r="E4" s="41"/>
      <c r="F4" s="41"/>
      <c r="G4" s="41"/>
      <c r="H4" s="41"/>
      <c r="I4" s="41"/>
      <c r="J4" s="41"/>
      <c r="K4" s="196"/>
      <c r="L4" s="197">
        <f aca="true" t="shared" si="0" ref="L4:L26">K4*1.2</f>
        <v>0</v>
      </c>
      <c r="M4" s="198" t="e">
        <f aca="true" t="shared" si="1" ref="M4:M26">E4/J4</f>
        <v>#DIV/0!</v>
      </c>
      <c r="N4" s="199">
        <f aca="true" t="shared" si="2" ref="N4:N26">K4*J4</f>
        <v>0</v>
      </c>
      <c r="O4" s="199">
        <f aca="true" t="shared" si="3" ref="O4:O26">N4*1.2</f>
        <v>0</v>
      </c>
      <c r="P4" s="199" t="e">
        <f aca="true" t="shared" si="4" ref="P4:P26">M4*N4</f>
        <v>#DIV/0!</v>
      </c>
      <c r="Q4" s="199" t="e">
        <f aca="true" t="shared" si="5" ref="Q4:Q27">P4*1.2</f>
        <v>#DIV/0!</v>
      </c>
    </row>
    <row r="5" spans="1:17" ht="38.25">
      <c r="A5" s="36">
        <v>3</v>
      </c>
      <c r="B5" s="99" t="s">
        <v>25</v>
      </c>
      <c r="C5" s="27" t="s">
        <v>11</v>
      </c>
      <c r="D5" s="136">
        <v>600</v>
      </c>
      <c r="E5" s="41"/>
      <c r="F5" s="41"/>
      <c r="G5" s="41"/>
      <c r="H5" s="41"/>
      <c r="I5" s="41"/>
      <c r="J5" s="41"/>
      <c r="K5" s="196"/>
      <c r="L5" s="197">
        <f t="shared" si="0"/>
        <v>0</v>
      </c>
      <c r="M5" s="198" t="e">
        <f t="shared" si="1"/>
        <v>#DIV/0!</v>
      </c>
      <c r="N5" s="199">
        <f t="shared" si="2"/>
        <v>0</v>
      </c>
      <c r="O5" s="199">
        <f t="shared" si="3"/>
        <v>0</v>
      </c>
      <c r="P5" s="199" t="e">
        <f t="shared" si="4"/>
        <v>#DIV/0!</v>
      </c>
      <c r="Q5" s="199" t="e">
        <f t="shared" si="5"/>
        <v>#DIV/0!</v>
      </c>
    </row>
    <row r="6" spans="1:17" ht="15.75">
      <c r="A6" s="36">
        <v>4</v>
      </c>
      <c r="B6" s="99" t="s">
        <v>26</v>
      </c>
      <c r="C6" s="27" t="s">
        <v>11</v>
      </c>
      <c r="D6" s="136">
        <v>400</v>
      </c>
      <c r="E6" s="41"/>
      <c r="F6" s="41"/>
      <c r="G6" s="41"/>
      <c r="H6" s="41"/>
      <c r="I6" s="41"/>
      <c r="J6" s="41"/>
      <c r="K6" s="196"/>
      <c r="L6" s="197">
        <f t="shared" si="0"/>
        <v>0</v>
      </c>
      <c r="M6" s="198" t="e">
        <f t="shared" si="1"/>
        <v>#DIV/0!</v>
      </c>
      <c r="N6" s="199">
        <f t="shared" si="2"/>
        <v>0</v>
      </c>
      <c r="O6" s="199">
        <f t="shared" si="3"/>
        <v>0</v>
      </c>
      <c r="P6" s="199" t="e">
        <f t="shared" si="4"/>
        <v>#DIV/0!</v>
      </c>
      <c r="Q6" s="199" t="e">
        <f t="shared" si="5"/>
        <v>#DIV/0!</v>
      </c>
    </row>
    <row r="7" spans="1:17" ht="15.75">
      <c r="A7" s="36">
        <v>5</v>
      </c>
      <c r="B7" s="99" t="s">
        <v>27</v>
      </c>
      <c r="C7" s="27" t="s">
        <v>11</v>
      </c>
      <c r="D7" s="136">
        <v>300</v>
      </c>
      <c r="E7" s="41"/>
      <c r="F7" s="41"/>
      <c r="G7" s="41"/>
      <c r="H7" s="41"/>
      <c r="I7" s="41"/>
      <c r="J7" s="41"/>
      <c r="K7" s="196"/>
      <c r="L7" s="197">
        <f t="shared" si="0"/>
        <v>0</v>
      </c>
      <c r="M7" s="198" t="e">
        <f t="shared" si="1"/>
        <v>#DIV/0!</v>
      </c>
      <c r="N7" s="199">
        <f t="shared" si="2"/>
        <v>0</v>
      </c>
      <c r="O7" s="199">
        <f t="shared" si="3"/>
        <v>0</v>
      </c>
      <c r="P7" s="199" t="e">
        <f t="shared" si="4"/>
        <v>#DIV/0!</v>
      </c>
      <c r="Q7" s="199" t="e">
        <f t="shared" si="5"/>
        <v>#DIV/0!</v>
      </c>
    </row>
    <row r="8" spans="1:17" ht="25.5">
      <c r="A8" s="36">
        <v>6</v>
      </c>
      <c r="B8" s="99" t="s">
        <v>28</v>
      </c>
      <c r="C8" s="27" t="s">
        <v>11</v>
      </c>
      <c r="D8" s="136">
        <v>1200</v>
      </c>
      <c r="E8" s="41"/>
      <c r="F8" s="41"/>
      <c r="G8" s="41"/>
      <c r="H8" s="41"/>
      <c r="I8" s="41"/>
      <c r="J8" s="41"/>
      <c r="K8" s="196"/>
      <c r="L8" s="197">
        <f t="shared" si="0"/>
        <v>0</v>
      </c>
      <c r="M8" s="198" t="e">
        <f t="shared" si="1"/>
        <v>#DIV/0!</v>
      </c>
      <c r="N8" s="199">
        <f t="shared" si="2"/>
        <v>0</v>
      </c>
      <c r="O8" s="199">
        <f t="shared" si="3"/>
        <v>0</v>
      </c>
      <c r="P8" s="199" t="e">
        <f t="shared" si="4"/>
        <v>#DIV/0!</v>
      </c>
      <c r="Q8" s="199" t="e">
        <f t="shared" si="5"/>
        <v>#DIV/0!</v>
      </c>
    </row>
    <row r="9" spans="1:17" ht="15.75">
      <c r="A9" s="12">
        <v>7</v>
      </c>
      <c r="B9" s="23" t="s">
        <v>29</v>
      </c>
      <c r="C9" s="15" t="s">
        <v>11</v>
      </c>
      <c r="D9" s="20">
        <v>7000</v>
      </c>
      <c r="E9" s="53"/>
      <c r="F9" s="53"/>
      <c r="G9" s="53"/>
      <c r="H9" s="53"/>
      <c r="I9" s="53"/>
      <c r="J9" s="41"/>
      <c r="K9" s="196"/>
      <c r="L9" s="197">
        <f t="shared" si="0"/>
        <v>0</v>
      </c>
      <c r="M9" s="198" t="e">
        <f t="shared" si="1"/>
        <v>#DIV/0!</v>
      </c>
      <c r="N9" s="199">
        <f t="shared" si="2"/>
        <v>0</v>
      </c>
      <c r="O9" s="199">
        <f t="shared" si="3"/>
        <v>0</v>
      </c>
      <c r="P9" s="199" t="e">
        <f t="shared" si="4"/>
        <v>#DIV/0!</v>
      </c>
      <c r="Q9" s="199" t="e">
        <f t="shared" si="5"/>
        <v>#DIV/0!</v>
      </c>
    </row>
    <row r="10" spans="1:17" ht="15.75">
      <c r="A10" s="12">
        <v>8</v>
      </c>
      <c r="B10" s="23" t="s">
        <v>30</v>
      </c>
      <c r="C10" s="15" t="s">
        <v>11</v>
      </c>
      <c r="D10" s="20">
        <v>300</v>
      </c>
      <c r="E10" s="53"/>
      <c r="F10" s="53"/>
      <c r="G10" s="53"/>
      <c r="H10" s="53"/>
      <c r="I10" s="53"/>
      <c r="J10" s="41"/>
      <c r="K10" s="196"/>
      <c r="L10" s="197">
        <f t="shared" si="0"/>
        <v>0</v>
      </c>
      <c r="M10" s="198" t="e">
        <f t="shared" si="1"/>
        <v>#DIV/0!</v>
      </c>
      <c r="N10" s="199">
        <f t="shared" si="2"/>
        <v>0</v>
      </c>
      <c r="O10" s="199">
        <f t="shared" si="3"/>
        <v>0</v>
      </c>
      <c r="P10" s="199" t="e">
        <f t="shared" si="4"/>
        <v>#DIV/0!</v>
      </c>
      <c r="Q10" s="199" t="e">
        <f t="shared" si="5"/>
        <v>#DIV/0!</v>
      </c>
    </row>
    <row r="11" spans="1:17" ht="15.75">
      <c r="A11" s="12">
        <v>9</v>
      </c>
      <c r="B11" s="23" t="s">
        <v>9</v>
      </c>
      <c r="C11" s="15" t="s">
        <v>11</v>
      </c>
      <c r="D11" s="20">
        <v>800</v>
      </c>
      <c r="E11" s="102"/>
      <c r="F11" s="102"/>
      <c r="G11" s="53"/>
      <c r="H11" s="53"/>
      <c r="I11" s="53"/>
      <c r="J11" s="41"/>
      <c r="K11" s="196"/>
      <c r="L11" s="197">
        <f t="shared" si="0"/>
        <v>0</v>
      </c>
      <c r="M11" s="198" t="e">
        <f t="shared" si="1"/>
        <v>#DIV/0!</v>
      </c>
      <c r="N11" s="199">
        <f t="shared" si="2"/>
        <v>0</v>
      </c>
      <c r="O11" s="199">
        <f t="shared" si="3"/>
        <v>0</v>
      </c>
      <c r="P11" s="199" t="e">
        <f t="shared" si="4"/>
        <v>#DIV/0!</v>
      </c>
      <c r="Q11" s="199" t="e">
        <f t="shared" si="5"/>
        <v>#DIV/0!</v>
      </c>
    </row>
    <row r="12" spans="1:17" ht="15.75">
      <c r="A12" s="12">
        <v>10</v>
      </c>
      <c r="B12" s="23" t="s">
        <v>31</v>
      </c>
      <c r="C12" s="15" t="s">
        <v>11</v>
      </c>
      <c r="D12" s="20">
        <v>400</v>
      </c>
      <c r="E12" s="194"/>
      <c r="F12" s="194"/>
      <c r="G12" s="53"/>
      <c r="H12" s="53"/>
      <c r="I12" s="53"/>
      <c r="J12" s="41"/>
      <c r="K12" s="196"/>
      <c r="L12" s="197">
        <f t="shared" si="0"/>
        <v>0</v>
      </c>
      <c r="M12" s="198" t="e">
        <f t="shared" si="1"/>
        <v>#DIV/0!</v>
      </c>
      <c r="N12" s="199">
        <f t="shared" si="2"/>
        <v>0</v>
      </c>
      <c r="O12" s="199">
        <f t="shared" si="3"/>
        <v>0</v>
      </c>
      <c r="P12" s="199" t="e">
        <f t="shared" si="4"/>
        <v>#DIV/0!</v>
      </c>
      <c r="Q12" s="199" t="e">
        <f t="shared" si="5"/>
        <v>#DIV/0!</v>
      </c>
    </row>
    <row r="13" spans="1:17" ht="15.75">
      <c r="A13" s="12">
        <v>11</v>
      </c>
      <c r="B13" s="23" t="s">
        <v>32</v>
      </c>
      <c r="C13" s="15" t="s">
        <v>11</v>
      </c>
      <c r="D13" s="20">
        <v>6000</v>
      </c>
      <c r="E13" s="194"/>
      <c r="F13" s="194"/>
      <c r="G13" s="53"/>
      <c r="H13" s="53"/>
      <c r="I13" s="53"/>
      <c r="J13" s="41"/>
      <c r="K13" s="196"/>
      <c r="L13" s="197">
        <f t="shared" si="0"/>
        <v>0</v>
      </c>
      <c r="M13" s="198" t="e">
        <f t="shared" si="1"/>
        <v>#DIV/0!</v>
      </c>
      <c r="N13" s="199">
        <f t="shared" si="2"/>
        <v>0</v>
      </c>
      <c r="O13" s="199">
        <f t="shared" si="3"/>
        <v>0</v>
      </c>
      <c r="P13" s="199" t="e">
        <f t="shared" si="4"/>
        <v>#DIV/0!</v>
      </c>
      <c r="Q13" s="199" t="e">
        <f t="shared" si="5"/>
        <v>#DIV/0!</v>
      </c>
    </row>
    <row r="14" spans="1:17" ht="15.75">
      <c r="A14" s="12">
        <v>12</v>
      </c>
      <c r="B14" s="23" t="s">
        <v>33</v>
      </c>
      <c r="C14" s="15" t="s">
        <v>11</v>
      </c>
      <c r="D14" s="20">
        <v>1000</v>
      </c>
      <c r="E14" s="194"/>
      <c r="F14" s="194"/>
      <c r="G14" s="53"/>
      <c r="H14" s="53"/>
      <c r="I14" s="53"/>
      <c r="J14" s="41"/>
      <c r="K14" s="196"/>
      <c r="L14" s="197">
        <f t="shared" si="0"/>
        <v>0</v>
      </c>
      <c r="M14" s="198" t="e">
        <f t="shared" si="1"/>
        <v>#DIV/0!</v>
      </c>
      <c r="N14" s="199">
        <f t="shared" si="2"/>
        <v>0</v>
      </c>
      <c r="O14" s="199">
        <f t="shared" si="3"/>
        <v>0</v>
      </c>
      <c r="P14" s="199" t="e">
        <f t="shared" si="4"/>
        <v>#DIV/0!</v>
      </c>
      <c r="Q14" s="199" t="e">
        <f t="shared" si="5"/>
        <v>#DIV/0!</v>
      </c>
    </row>
    <row r="15" spans="1:17" ht="15.75">
      <c r="A15" s="12">
        <v>13</v>
      </c>
      <c r="B15" s="23" t="s">
        <v>10</v>
      </c>
      <c r="C15" s="15" t="s">
        <v>11</v>
      </c>
      <c r="D15" s="20">
        <v>3000</v>
      </c>
      <c r="E15" s="194"/>
      <c r="F15" s="194"/>
      <c r="G15" s="53"/>
      <c r="H15" s="53"/>
      <c r="I15" s="53"/>
      <c r="J15" s="41"/>
      <c r="K15" s="196"/>
      <c r="L15" s="197">
        <f t="shared" si="0"/>
        <v>0</v>
      </c>
      <c r="M15" s="198" t="e">
        <f t="shared" si="1"/>
        <v>#DIV/0!</v>
      </c>
      <c r="N15" s="199">
        <f t="shared" si="2"/>
        <v>0</v>
      </c>
      <c r="O15" s="199">
        <f t="shared" si="3"/>
        <v>0</v>
      </c>
      <c r="P15" s="199" t="e">
        <f t="shared" si="4"/>
        <v>#DIV/0!</v>
      </c>
      <c r="Q15" s="199" t="e">
        <f t="shared" si="5"/>
        <v>#DIV/0!</v>
      </c>
    </row>
    <row r="16" spans="1:17" ht="15.75">
      <c r="A16" s="12">
        <v>14</v>
      </c>
      <c r="B16" s="23" t="s">
        <v>601</v>
      </c>
      <c r="C16" s="15" t="s">
        <v>11</v>
      </c>
      <c r="D16" s="20">
        <v>300</v>
      </c>
      <c r="E16" s="15"/>
      <c r="F16" s="15"/>
      <c r="G16" s="53"/>
      <c r="H16" s="53"/>
      <c r="I16" s="53"/>
      <c r="J16" s="41"/>
      <c r="K16" s="196"/>
      <c r="L16" s="197">
        <f t="shared" si="0"/>
        <v>0</v>
      </c>
      <c r="M16" s="198" t="e">
        <f t="shared" si="1"/>
        <v>#DIV/0!</v>
      </c>
      <c r="N16" s="199">
        <f t="shared" si="2"/>
        <v>0</v>
      </c>
      <c r="O16" s="199">
        <f t="shared" si="3"/>
        <v>0</v>
      </c>
      <c r="P16" s="199" t="e">
        <f t="shared" si="4"/>
        <v>#DIV/0!</v>
      </c>
      <c r="Q16" s="199" t="e">
        <f t="shared" si="5"/>
        <v>#DIV/0!</v>
      </c>
    </row>
    <row r="17" spans="1:17" ht="15.75">
      <c r="A17" s="12">
        <v>15</v>
      </c>
      <c r="B17" s="23" t="s">
        <v>34</v>
      </c>
      <c r="C17" s="15" t="s">
        <v>11</v>
      </c>
      <c r="D17" s="20">
        <v>100</v>
      </c>
      <c r="E17" s="194"/>
      <c r="F17" s="194"/>
      <c r="G17" s="53"/>
      <c r="H17" s="53"/>
      <c r="I17" s="53"/>
      <c r="J17" s="41"/>
      <c r="K17" s="196"/>
      <c r="L17" s="197">
        <f t="shared" si="0"/>
        <v>0</v>
      </c>
      <c r="M17" s="198" t="e">
        <f t="shared" si="1"/>
        <v>#DIV/0!</v>
      </c>
      <c r="N17" s="199">
        <f t="shared" si="2"/>
        <v>0</v>
      </c>
      <c r="O17" s="199">
        <f t="shared" si="3"/>
        <v>0</v>
      </c>
      <c r="P17" s="199" t="e">
        <f t="shared" si="4"/>
        <v>#DIV/0!</v>
      </c>
      <c r="Q17" s="199" t="e">
        <f t="shared" si="5"/>
        <v>#DIV/0!</v>
      </c>
    </row>
    <row r="18" spans="1:17" ht="15.75">
      <c r="A18" s="12">
        <v>16</v>
      </c>
      <c r="B18" s="23" t="s">
        <v>35</v>
      </c>
      <c r="C18" s="15" t="s">
        <v>11</v>
      </c>
      <c r="D18" s="20">
        <v>300</v>
      </c>
      <c r="E18" s="194"/>
      <c r="F18" s="194"/>
      <c r="G18" s="53"/>
      <c r="H18" s="53"/>
      <c r="I18" s="53"/>
      <c r="J18" s="41"/>
      <c r="K18" s="196"/>
      <c r="L18" s="197">
        <f t="shared" si="0"/>
        <v>0</v>
      </c>
      <c r="M18" s="198" t="e">
        <f t="shared" si="1"/>
        <v>#DIV/0!</v>
      </c>
      <c r="N18" s="199">
        <f t="shared" si="2"/>
        <v>0</v>
      </c>
      <c r="O18" s="199">
        <f t="shared" si="3"/>
        <v>0</v>
      </c>
      <c r="P18" s="199" t="e">
        <f t="shared" si="4"/>
        <v>#DIV/0!</v>
      </c>
      <c r="Q18" s="199" t="e">
        <f t="shared" si="5"/>
        <v>#DIV/0!</v>
      </c>
    </row>
    <row r="19" spans="1:17" ht="15.75">
      <c r="A19" s="12">
        <v>17</v>
      </c>
      <c r="B19" s="23" t="s">
        <v>36</v>
      </c>
      <c r="C19" s="15" t="s">
        <v>11</v>
      </c>
      <c r="D19" s="20">
        <v>300</v>
      </c>
      <c r="E19" s="194"/>
      <c r="F19" s="194"/>
      <c r="G19" s="53"/>
      <c r="H19" s="53"/>
      <c r="I19" s="53"/>
      <c r="J19" s="41"/>
      <c r="K19" s="196"/>
      <c r="L19" s="197">
        <f t="shared" si="0"/>
        <v>0</v>
      </c>
      <c r="M19" s="198" t="e">
        <f t="shared" si="1"/>
        <v>#DIV/0!</v>
      </c>
      <c r="N19" s="199">
        <f t="shared" si="2"/>
        <v>0</v>
      </c>
      <c r="O19" s="199">
        <f t="shared" si="3"/>
        <v>0</v>
      </c>
      <c r="P19" s="199" t="e">
        <f t="shared" si="4"/>
        <v>#DIV/0!</v>
      </c>
      <c r="Q19" s="199" t="e">
        <f t="shared" si="5"/>
        <v>#DIV/0!</v>
      </c>
    </row>
    <row r="20" spans="1:17" ht="15.75">
      <c r="A20" s="12">
        <v>18</v>
      </c>
      <c r="B20" s="23" t="s">
        <v>37</v>
      </c>
      <c r="C20" s="15" t="s">
        <v>11</v>
      </c>
      <c r="D20" s="20">
        <v>300</v>
      </c>
      <c r="E20" s="53"/>
      <c r="F20" s="53"/>
      <c r="G20" s="53"/>
      <c r="H20" s="53"/>
      <c r="I20" s="53"/>
      <c r="J20" s="41"/>
      <c r="K20" s="196"/>
      <c r="L20" s="197">
        <f t="shared" si="0"/>
        <v>0</v>
      </c>
      <c r="M20" s="198" t="e">
        <f t="shared" si="1"/>
        <v>#DIV/0!</v>
      </c>
      <c r="N20" s="199">
        <f t="shared" si="2"/>
        <v>0</v>
      </c>
      <c r="O20" s="199">
        <f t="shared" si="3"/>
        <v>0</v>
      </c>
      <c r="P20" s="199" t="e">
        <f t="shared" si="4"/>
        <v>#DIV/0!</v>
      </c>
      <c r="Q20" s="199" t="e">
        <f t="shared" si="5"/>
        <v>#DIV/0!</v>
      </c>
    </row>
    <row r="21" spans="1:17" ht="15.75">
      <c r="A21" s="12">
        <v>19</v>
      </c>
      <c r="B21" s="23" t="s">
        <v>38</v>
      </c>
      <c r="C21" s="15" t="s">
        <v>11</v>
      </c>
      <c r="D21" s="20">
        <v>300</v>
      </c>
      <c r="E21" s="53"/>
      <c r="F21" s="53"/>
      <c r="G21" s="53"/>
      <c r="H21" s="53"/>
      <c r="I21" s="53"/>
      <c r="J21" s="41"/>
      <c r="K21" s="196"/>
      <c r="L21" s="197">
        <f t="shared" si="0"/>
        <v>0</v>
      </c>
      <c r="M21" s="198" t="e">
        <f t="shared" si="1"/>
        <v>#DIV/0!</v>
      </c>
      <c r="N21" s="199">
        <f t="shared" si="2"/>
        <v>0</v>
      </c>
      <c r="O21" s="199">
        <f t="shared" si="3"/>
        <v>0</v>
      </c>
      <c r="P21" s="199" t="e">
        <f t="shared" si="4"/>
        <v>#DIV/0!</v>
      </c>
      <c r="Q21" s="199" t="e">
        <f t="shared" si="5"/>
        <v>#DIV/0!</v>
      </c>
    </row>
    <row r="22" spans="1:17" ht="15.75">
      <c r="A22" s="12">
        <v>20</v>
      </c>
      <c r="B22" s="23" t="s">
        <v>39</v>
      </c>
      <c r="C22" s="15" t="s">
        <v>11</v>
      </c>
      <c r="D22" s="20">
        <v>1500</v>
      </c>
      <c r="E22" s="53"/>
      <c r="F22" s="53"/>
      <c r="G22" s="53"/>
      <c r="H22" s="53"/>
      <c r="I22" s="53"/>
      <c r="J22" s="41"/>
      <c r="K22" s="196"/>
      <c r="L22" s="197">
        <f t="shared" si="0"/>
        <v>0</v>
      </c>
      <c r="M22" s="198" t="e">
        <f t="shared" si="1"/>
        <v>#DIV/0!</v>
      </c>
      <c r="N22" s="199">
        <f t="shared" si="2"/>
        <v>0</v>
      </c>
      <c r="O22" s="199">
        <f t="shared" si="3"/>
        <v>0</v>
      </c>
      <c r="P22" s="199" t="e">
        <f t="shared" si="4"/>
        <v>#DIV/0!</v>
      </c>
      <c r="Q22" s="199" t="e">
        <f t="shared" si="5"/>
        <v>#DIV/0!</v>
      </c>
    </row>
    <row r="23" spans="1:17" ht="15.75">
      <c r="A23" s="12">
        <v>21</v>
      </c>
      <c r="B23" s="53" t="s">
        <v>45</v>
      </c>
      <c r="C23" s="15" t="s">
        <v>11</v>
      </c>
      <c r="D23" s="20">
        <v>1500</v>
      </c>
      <c r="E23" s="53"/>
      <c r="F23" s="53"/>
      <c r="G23" s="53"/>
      <c r="H23" s="53"/>
      <c r="I23" s="53"/>
      <c r="J23" s="41"/>
      <c r="K23" s="196"/>
      <c r="L23" s="197">
        <f t="shared" si="0"/>
        <v>0</v>
      </c>
      <c r="M23" s="198" t="e">
        <f t="shared" si="1"/>
        <v>#DIV/0!</v>
      </c>
      <c r="N23" s="199">
        <f t="shared" si="2"/>
        <v>0</v>
      </c>
      <c r="O23" s="199">
        <f t="shared" si="3"/>
        <v>0</v>
      </c>
      <c r="P23" s="199" t="e">
        <f t="shared" si="4"/>
        <v>#DIV/0!</v>
      </c>
      <c r="Q23" s="199" t="e">
        <f t="shared" si="5"/>
        <v>#DIV/0!</v>
      </c>
    </row>
    <row r="24" spans="1:17" ht="15.75">
      <c r="A24" s="12">
        <v>22</v>
      </c>
      <c r="B24" s="21" t="s">
        <v>8</v>
      </c>
      <c r="C24" s="15" t="s">
        <v>11</v>
      </c>
      <c r="D24" s="22">
        <v>300</v>
      </c>
      <c r="E24" s="53"/>
      <c r="F24" s="53"/>
      <c r="G24" s="53"/>
      <c r="H24" s="53"/>
      <c r="I24" s="53"/>
      <c r="J24" s="41"/>
      <c r="K24" s="196"/>
      <c r="L24" s="197">
        <f t="shared" si="0"/>
        <v>0</v>
      </c>
      <c r="M24" s="198" t="e">
        <f t="shared" si="1"/>
        <v>#DIV/0!</v>
      </c>
      <c r="N24" s="199">
        <f t="shared" si="2"/>
        <v>0</v>
      </c>
      <c r="O24" s="199">
        <f t="shared" si="3"/>
        <v>0</v>
      </c>
      <c r="P24" s="199" t="e">
        <f t="shared" si="4"/>
        <v>#DIV/0!</v>
      </c>
      <c r="Q24" s="199" t="e">
        <f t="shared" si="5"/>
        <v>#DIV/0!</v>
      </c>
    </row>
    <row r="25" spans="1:17" ht="15.75">
      <c r="A25" s="12">
        <v>23</v>
      </c>
      <c r="B25" s="68" t="s">
        <v>182</v>
      </c>
      <c r="C25" s="69" t="s">
        <v>11</v>
      </c>
      <c r="D25" s="70">
        <v>800</v>
      </c>
      <c r="E25" s="53"/>
      <c r="F25" s="53"/>
      <c r="G25" s="53"/>
      <c r="H25" s="53"/>
      <c r="I25" s="53"/>
      <c r="J25" s="41"/>
      <c r="K25" s="196"/>
      <c r="L25" s="197">
        <f t="shared" si="0"/>
        <v>0</v>
      </c>
      <c r="M25" s="198" t="e">
        <f t="shared" si="1"/>
        <v>#DIV/0!</v>
      </c>
      <c r="N25" s="199">
        <f t="shared" si="2"/>
        <v>0</v>
      </c>
      <c r="O25" s="199">
        <f t="shared" si="3"/>
        <v>0</v>
      </c>
      <c r="P25" s="199" t="e">
        <f t="shared" si="4"/>
        <v>#DIV/0!</v>
      </c>
      <c r="Q25" s="199" t="e">
        <f t="shared" si="5"/>
        <v>#DIV/0!</v>
      </c>
    </row>
    <row r="26" spans="1:17" s="8" customFormat="1" ht="15.75">
      <c r="A26" s="12">
        <v>24</v>
      </c>
      <c r="B26" s="68" t="s">
        <v>183</v>
      </c>
      <c r="C26" s="69" t="s">
        <v>11</v>
      </c>
      <c r="D26" s="70">
        <v>400</v>
      </c>
      <c r="E26" s="53"/>
      <c r="F26" s="53"/>
      <c r="G26" s="53"/>
      <c r="H26" s="53"/>
      <c r="I26" s="53"/>
      <c r="J26" s="41"/>
      <c r="K26" s="196"/>
      <c r="L26" s="197">
        <f t="shared" si="0"/>
        <v>0</v>
      </c>
      <c r="M26" s="198" t="e">
        <f t="shared" si="1"/>
        <v>#DIV/0!</v>
      </c>
      <c r="N26" s="199">
        <f t="shared" si="2"/>
        <v>0</v>
      </c>
      <c r="O26" s="199">
        <f t="shared" si="3"/>
        <v>0</v>
      </c>
      <c r="P26" s="199" t="e">
        <f t="shared" si="4"/>
        <v>#DIV/0!</v>
      </c>
      <c r="Q26" s="199" t="e">
        <f t="shared" si="5"/>
        <v>#DIV/0!</v>
      </c>
    </row>
    <row r="27" spans="1:17" s="8" customFormat="1" ht="12.75">
      <c r="A27" s="233" t="s">
        <v>640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14" t="e">
        <f>SUM(P3:P26)</f>
        <v>#DIV/0!</v>
      </c>
      <c r="Q27" s="213" t="e">
        <f t="shared" si="5"/>
        <v>#DIV/0!</v>
      </c>
    </row>
    <row r="28" spans="1:9" s="8" customFormat="1" ht="12.75">
      <c r="A28" s="6"/>
      <c r="B28" s="7"/>
      <c r="C28" s="62"/>
      <c r="D28" s="62"/>
      <c r="E28" s="9"/>
      <c r="F28" s="9"/>
      <c r="G28" s="9"/>
      <c r="H28" s="9"/>
      <c r="I28" s="9"/>
    </row>
    <row r="29" spans="2:4" ht="51">
      <c r="B29" s="190" t="s">
        <v>620</v>
      </c>
      <c r="C29" s="17"/>
      <c r="D29" s="17"/>
    </row>
    <row r="30" spans="2:4" ht="25.5">
      <c r="B30" s="178" t="s">
        <v>622</v>
      </c>
      <c r="C30" s="192"/>
      <c r="D30" s="193"/>
    </row>
    <row r="31" spans="2:4" ht="114.75">
      <c r="B31" s="178" t="s">
        <v>642</v>
      </c>
      <c r="C31" s="193"/>
      <c r="D31" s="193"/>
    </row>
    <row r="32" spans="2:4" ht="25.5">
      <c r="B32" s="178" t="s">
        <v>630</v>
      </c>
      <c r="C32" s="193"/>
      <c r="D32" s="193"/>
    </row>
    <row r="33" spans="2:4" ht="12.75">
      <c r="B33" s="178"/>
      <c r="C33" s="193"/>
      <c r="D33" s="193"/>
    </row>
    <row r="34" spans="2:6" ht="78" customHeight="1">
      <c r="B34" s="219" t="s">
        <v>621</v>
      </c>
      <c r="C34" s="219"/>
      <c r="D34" s="219"/>
      <c r="E34" s="219"/>
      <c r="F34" s="219"/>
    </row>
  </sheetData>
  <sheetProtection/>
  <protectedRanges>
    <protectedRange sqref="D26:D28" name="Range1_1_1_1_1_1_1_1_4_1_1_1_1_1_5_1_1_2_1"/>
  </protectedRanges>
  <mergeCells count="2">
    <mergeCell ref="B34:F34"/>
    <mergeCell ref="A27:O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8515625" style="9" customWidth="1"/>
    <col min="13" max="13" width="10.7109375" style="9" customWidth="1"/>
    <col min="14" max="14" width="10.140625" style="9" customWidth="1"/>
    <col min="15" max="16384" width="9.140625" style="9" customWidth="1"/>
  </cols>
  <sheetData>
    <row r="1" spans="1:9" ht="67.5" customHeight="1">
      <c r="A1" s="103" t="s">
        <v>411</v>
      </c>
      <c r="B1" s="64" t="s">
        <v>48</v>
      </c>
      <c r="C1" s="122"/>
      <c r="D1" s="122"/>
      <c r="E1" s="26"/>
      <c r="F1" s="26"/>
      <c r="G1" s="26"/>
      <c r="H1" s="26"/>
      <c r="I1" s="26"/>
    </row>
    <row r="2" spans="1:16" s="19" customFormat="1" ht="94.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s="19" customFormat="1" ht="15.75">
      <c r="A3" s="36">
        <v>1</v>
      </c>
      <c r="B3" s="35" t="s">
        <v>48</v>
      </c>
      <c r="C3" s="27" t="s">
        <v>11</v>
      </c>
      <c r="D3" s="136">
        <v>1000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s="8" customFormat="1" ht="12.75">
      <c r="A4" s="224" t="s">
        <v>640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14" t="e">
        <f>SUM(O3)</f>
        <v>#DIV/0!</v>
      </c>
      <c r="P4" s="213" t="e">
        <f>O4*1.2</f>
        <v>#DIV/0!</v>
      </c>
    </row>
    <row r="5" spans="1:9" s="8" customFormat="1" ht="12.75">
      <c r="A5" s="161"/>
      <c r="B5" s="162"/>
      <c r="C5" s="46"/>
      <c r="D5" s="46"/>
      <c r="E5" s="122"/>
      <c r="F5" s="122"/>
      <c r="G5" s="122"/>
      <c r="H5" s="122"/>
      <c r="I5" s="122"/>
    </row>
    <row r="6" spans="2:9" ht="51">
      <c r="B6" s="190" t="s">
        <v>620</v>
      </c>
      <c r="C6" s="17"/>
      <c r="D6" s="17"/>
      <c r="E6" s="122"/>
      <c r="F6" s="122"/>
      <c r="G6" s="122"/>
      <c r="H6" s="122"/>
      <c r="I6" s="122"/>
    </row>
    <row r="7" spans="2:9" ht="25.5">
      <c r="B7" s="178" t="s">
        <v>622</v>
      </c>
      <c r="C7" s="192"/>
      <c r="D7" s="193"/>
      <c r="E7" s="122"/>
      <c r="F7" s="122"/>
      <c r="G7" s="122"/>
      <c r="H7" s="122"/>
      <c r="I7" s="122"/>
    </row>
    <row r="8" spans="2:9" ht="114.75">
      <c r="B8" s="178" t="s">
        <v>642</v>
      </c>
      <c r="C8" s="193"/>
      <c r="D8" s="193"/>
      <c r="E8" s="122"/>
      <c r="F8" s="122"/>
      <c r="G8" s="122"/>
      <c r="H8" s="122"/>
      <c r="I8" s="122"/>
    </row>
    <row r="9" spans="2:4" ht="25.5">
      <c r="B9" s="178" t="s">
        <v>630</v>
      </c>
      <c r="C9" s="193"/>
      <c r="D9" s="193"/>
    </row>
    <row r="10" spans="2:4" ht="12.75">
      <c r="B10" s="178"/>
      <c r="C10" s="193"/>
      <c r="D10" s="193"/>
    </row>
    <row r="11" spans="2:6" ht="78" customHeight="1">
      <c r="B11" s="219" t="s">
        <v>621</v>
      </c>
      <c r="C11" s="219"/>
      <c r="D11" s="219"/>
      <c r="E11" s="219"/>
      <c r="F11" s="219"/>
    </row>
    <row r="12" spans="5:6" ht="12.75">
      <c r="E12" s="193"/>
      <c r="F12" s="193"/>
    </row>
    <row r="13" spans="5:6" ht="12.75">
      <c r="E13" s="193"/>
      <c r="F13" s="193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protectedRanges>
    <protectedRange sqref="D4:D7" name="Range1_1_1_1_1_1_1_1_4_1_1_1_1_1_5_1_1_2_1"/>
  </protectedRanges>
  <mergeCells count="2">
    <mergeCell ref="B11:F11"/>
    <mergeCell ref="A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7109375" style="14" customWidth="1"/>
    <col min="2" max="2" width="68.8515625" style="14" customWidth="1"/>
    <col min="3" max="3" width="7.00390625" style="10" bestFit="1" customWidth="1"/>
    <col min="4" max="4" width="13.28125" style="10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10" customWidth="1"/>
    <col min="12" max="12" width="11.57421875" style="10" customWidth="1"/>
    <col min="13" max="13" width="10.140625" style="10" customWidth="1"/>
    <col min="14" max="14" width="11.00390625" style="10" customWidth="1"/>
    <col min="15" max="16384" width="9.140625" style="10" customWidth="1"/>
  </cols>
  <sheetData>
    <row r="1" spans="1:9" ht="67.5" customHeight="1">
      <c r="A1" s="93" t="s">
        <v>412</v>
      </c>
      <c r="B1" s="64" t="s">
        <v>644</v>
      </c>
      <c r="E1" s="26"/>
      <c r="F1" s="26"/>
      <c r="G1" s="26"/>
      <c r="H1" s="26"/>
      <c r="I1" s="26"/>
    </row>
    <row r="2" spans="1:16" ht="90.75" customHeight="1">
      <c r="A2" s="238" t="s">
        <v>19</v>
      </c>
      <c r="B2" s="239" t="s">
        <v>0</v>
      </c>
      <c r="C2" s="239" t="s">
        <v>1</v>
      </c>
      <c r="D2" s="24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37" t="s">
        <v>54</v>
      </c>
      <c r="B3" s="13" t="s">
        <v>645</v>
      </c>
      <c r="C3" s="35" t="s">
        <v>92</v>
      </c>
      <c r="D3" s="35">
        <v>300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51">
      <c r="A4" s="37" t="s">
        <v>56</v>
      </c>
      <c r="B4" s="13" t="s">
        <v>646</v>
      </c>
      <c r="C4" s="35" t="s">
        <v>92</v>
      </c>
      <c r="D4" s="35">
        <v>300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51">
      <c r="A5" s="37" t="s">
        <v>57</v>
      </c>
      <c r="B5" s="13" t="s">
        <v>647</v>
      </c>
      <c r="C5" s="35" t="s">
        <v>92</v>
      </c>
      <c r="D5" s="35">
        <v>200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2.75">
      <c r="A6" s="234" t="s">
        <v>640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15" t="e">
        <f>SUM(O3:O5)</f>
        <v>#DIV/0!</v>
      </c>
      <c r="P6" s="216" t="e">
        <f>O6*1.2</f>
        <v>#DIV/0!</v>
      </c>
    </row>
    <row r="7" spans="1:9" ht="12.75">
      <c r="A7" s="134"/>
      <c r="B7" s="134"/>
      <c r="C7" s="132"/>
      <c r="D7" s="132"/>
      <c r="E7" s="122"/>
      <c r="F7" s="122"/>
      <c r="G7" s="122"/>
      <c r="H7" s="122"/>
      <c r="I7" s="122"/>
    </row>
    <row r="8" spans="1:9" s="9" customFormat="1" ht="51">
      <c r="A8" s="54"/>
      <c r="B8" s="190" t="s">
        <v>620</v>
      </c>
      <c r="C8" s="17"/>
      <c r="D8" s="17"/>
      <c r="E8" s="122"/>
      <c r="F8" s="122"/>
      <c r="G8" s="122"/>
      <c r="H8" s="122"/>
      <c r="I8" s="122"/>
    </row>
    <row r="9" spans="1:4" s="9" customFormat="1" ht="25.5">
      <c r="A9" s="54"/>
      <c r="B9" s="178" t="s">
        <v>622</v>
      </c>
      <c r="C9" s="192"/>
      <c r="D9" s="193"/>
    </row>
    <row r="10" spans="1:4" s="9" customFormat="1" ht="114.75">
      <c r="A10" s="54"/>
      <c r="B10" s="178" t="s">
        <v>642</v>
      </c>
      <c r="C10" s="193"/>
      <c r="D10" s="193"/>
    </row>
    <row r="11" spans="1:6" s="9" customFormat="1" ht="25.5">
      <c r="A11" s="54"/>
      <c r="B11" s="178" t="s">
        <v>630</v>
      </c>
      <c r="C11" s="193"/>
      <c r="D11" s="193"/>
      <c r="E11" s="191"/>
      <c r="F11" s="191"/>
    </row>
    <row r="12" spans="1:6" s="9" customFormat="1" ht="12.75">
      <c r="A12" s="54"/>
      <c r="B12" s="178"/>
      <c r="C12" s="193"/>
      <c r="D12" s="193"/>
      <c r="E12" s="193"/>
      <c r="F12" s="193"/>
    </row>
    <row r="13" spans="1:6" s="9" customFormat="1" ht="78" customHeight="1">
      <c r="A13" s="54"/>
      <c r="B13" s="219" t="s">
        <v>621</v>
      </c>
      <c r="C13" s="219"/>
      <c r="D13" s="219"/>
      <c r="E13" s="219"/>
      <c r="F13" s="219"/>
    </row>
    <row r="14" spans="1:9" s="8" customFormat="1" ht="12.75">
      <c r="A14" s="54"/>
      <c r="B14" s="62"/>
      <c r="C14" s="62"/>
      <c r="E14" s="193"/>
      <c r="F14" s="193"/>
      <c r="G14" s="9"/>
      <c r="H14" s="9"/>
      <c r="I14" s="9"/>
    </row>
    <row r="15" spans="1:9" s="8" customFormat="1" ht="12.75">
      <c r="A15" s="105"/>
      <c r="B15" s="96"/>
      <c r="C15" s="96"/>
      <c r="E15" s="193"/>
      <c r="F15" s="193"/>
      <c r="G15" s="9"/>
      <c r="H15" s="9"/>
      <c r="I15" s="9"/>
    </row>
    <row r="16" spans="1:9" s="8" customFormat="1" ht="15" customHeight="1">
      <c r="A16" s="54"/>
      <c r="B16" s="100"/>
      <c r="C16" s="100"/>
      <c r="E16" s="54"/>
      <c r="F16" s="54"/>
      <c r="G16" s="9"/>
      <c r="H16" s="9"/>
      <c r="I16" s="9"/>
    </row>
    <row r="17" spans="1:9" s="8" customFormat="1" ht="12.75">
      <c r="A17" s="105"/>
      <c r="B17" s="100"/>
      <c r="C17" s="100"/>
      <c r="E17" s="193"/>
      <c r="F17" s="193"/>
      <c r="G17" s="9"/>
      <c r="H17" s="9"/>
      <c r="I17" s="9"/>
    </row>
    <row r="18" spans="1:9" s="8" customFormat="1" ht="12.75">
      <c r="A18" s="104"/>
      <c r="B18" s="100"/>
      <c r="C18" s="100"/>
      <c r="E18" s="193"/>
      <c r="F18" s="193"/>
      <c r="G18" s="9"/>
      <c r="H18" s="9"/>
      <c r="I18" s="9"/>
    </row>
    <row r="19" spans="1:9" s="8" customFormat="1" ht="12.75">
      <c r="A19" s="104"/>
      <c r="B19" s="100"/>
      <c r="C19" s="100"/>
      <c r="E19" s="193"/>
      <c r="F19" s="193"/>
      <c r="G19" s="9"/>
      <c r="H19" s="9"/>
      <c r="I19" s="9"/>
    </row>
    <row r="20" spans="1:9" s="2" customFormat="1" ht="12.75">
      <c r="A20" s="14"/>
      <c r="B20" s="14"/>
      <c r="E20" s="9"/>
      <c r="F20" s="9"/>
      <c r="G20" s="9"/>
      <c r="H20" s="9"/>
      <c r="I20" s="9"/>
    </row>
    <row r="21" spans="1:9" s="2" customFormat="1" ht="12.75">
      <c r="A21" s="14"/>
      <c r="B21" s="14"/>
      <c r="E21" s="9"/>
      <c r="F21" s="9"/>
      <c r="G21" s="9"/>
      <c r="H21" s="9"/>
      <c r="I21" s="9"/>
    </row>
    <row r="22" spans="1:9" s="2" customFormat="1" ht="12.75">
      <c r="A22" s="14"/>
      <c r="B22" s="14"/>
      <c r="E22" s="9"/>
      <c r="F22" s="9"/>
      <c r="G22" s="9"/>
      <c r="H22" s="9"/>
      <c r="I22" s="9"/>
    </row>
    <row r="23" spans="1:9" s="2" customFormat="1" ht="12.75">
      <c r="A23" s="14"/>
      <c r="B23" s="14"/>
      <c r="E23" s="9"/>
      <c r="F23" s="9"/>
      <c r="G23" s="9"/>
      <c r="H23" s="9"/>
      <c r="I23" s="9"/>
    </row>
    <row r="24" spans="1:9" s="2" customFormat="1" ht="12.75">
      <c r="A24" s="14"/>
      <c r="B24" s="14"/>
      <c r="E24" s="9"/>
      <c r="F24" s="9"/>
      <c r="G24" s="9"/>
      <c r="H24" s="9"/>
      <c r="I24" s="9"/>
    </row>
    <row r="25" spans="1:9" s="2" customFormat="1" ht="12.75">
      <c r="A25" s="14"/>
      <c r="B25" s="14"/>
      <c r="G25" s="9"/>
      <c r="H25" s="9"/>
      <c r="I25" s="9"/>
    </row>
    <row r="26" spans="1:9" s="2" customFormat="1" ht="12.75">
      <c r="A26" s="14"/>
      <c r="B26" s="14"/>
      <c r="E26" s="9"/>
      <c r="F26" s="9"/>
      <c r="G26" s="9"/>
      <c r="H26" s="9"/>
      <c r="I26" s="9"/>
    </row>
    <row r="27" spans="1:9" s="2" customFormat="1" ht="12.75">
      <c r="A27" s="14"/>
      <c r="B27" s="14"/>
      <c r="E27" s="9"/>
      <c r="F27" s="9"/>
      <c r="G27" s="9"/>
      <c r="H27" s="9"/>
      <c r="I27" s="9"/>
    </row>
    <row r="28" spans="1:9" s="2" customFormat="1" ht="12.75">
      <c r="A28" s="14"/>
      <c r="B28" s="14"/>
      <c r="E28" s="9"/>
      <c r="F28" s="9"/>
      <c r="G28" s="9"/>
      <c r="H28" s="9"/>
      <c r="I28" s="9"/>
    </row>
    <row r="29" spans="1:9" s="2" customFormat="1" ht="12.75">
      <c r="A29" s="14"/>
      <c r="B29" s="14"/>
      <c r="E29" s="9"/>
      <c r="F29" s="9"/>
      <c r="G29" s="9"/>
      <c r="H29" s="9"/>
      <c r="I29" s="9"/>
    </row>
    <row r="30" spans="1:9" s="2" customFormat="1" ht="12.75">
      <c r="A30" s="14"/>
      <c r="B30" s="14"/>
      <c r="E30" s="9"/>
      <c r="F30" s="9"/>
      <c r="G30" s="9"/>
      <c r="H30" s="9"/>
      <c r="I30" s="9"/>
    </row>
    <row r="31" spans="1:9" s="2" customFormat="1" ht="12.75">
      <c r="A31" s="14"/>
      <c r="B31" s="14"/>
      <c r="E31" s="9"/>
      <c r="F31" s="9"/>
      <c r="G31" s="9"/>
      <c r="H31" s="9"/>
      <c r="I31" s="9"/>
    </row>
    <row r="32" spans="1:9" s="2" customFormat="1" ht="12.75">
      <c r="A32" s="14"/>
      <c r="B32" s="14"/>
      <c r="E32" s="9"/>
      <c r="F32" s="9"/>
      <c r="G32" s="9"/>
      <c r="H32" s="9"/>
      <c r="I32" s="9"/>
    </row>
    <row r="33" spans="1:9" s="2" customFormat="1" ht="12.75">
      <c r="A33" s="14"/>
      <c r="B33" s="14"/>
      <c r="E33" s="9"/>
      <c r="F33" s="9"/>
      <c r="G33" s="9"/>
      <c r="H33" s="9"/>
      <c r="I33" s="9"/>
    </row>
    <row r="34" spans="1:9" s="2" customFormat="1" ht="12.75">
      <c r="A34" s="14"/>
      <c r="B34" s="14"/>
      <c r="E34" s="9"/>
      <c r="F34" s="9"/>
      <c r="G34" s="9"/>
      <c r="H34" s="9"/>
      <c r="I34" s="9"/>
    </row>
    <row r="35" spans="1:9" s="2" customFormat="1" ht="12.75">
      <c r="A35" s="14"/>
      <c r="B35" s="14"/>
      <c r="E35" s="9"/>
      <c r="F35" s="9"/>
      <c r="G35" s="9"/>
      <c r="H35" s="9"/>
      <c r="I35" s="9"/>
    </row>
    <row r="36" spans="1:9" s="2" customFormat="1" ht="12.75">
      <c r="A36" s="14"/>
      <c r="B36" s="14"/>
      <c r="E36" s="9"/>
      <c r="F36" s="9"/>
      <c r="G36" s="9"/>
      <c r="H36" s="9"/>
      <c r="I36" s="9"/>
    </row>
    <row r="37" spans="1:9" s="2" customFormat="1" ht="12.75">
      <c r="A37" s="14"/>
      <c r="B37" s="14"/>
      <c r="E37" s="9"/>
      <c r="F37" s="9"/>
      <c r="G37" s="9"/>
      <c r="H37" s="9"/>
      <c r="I37" s="9"/>
    </row>
    <row r="38" spans="1:9" s="2" customFormat="1" ht="12.75">
      <c r="A38" s="14"/>
      <c r="B38" s="14"/>
      <c r="E38" s="9"/>
      <c r="F38" s="9"/>
      <c r="G38" s="9"/>
      <c r="H38" s="9"/>
      <c r="I38" s="9"/>
    </row>
    <row r="39" spans="1:9" s="2" customFormat="1" ht="12.75">
      <c r="A39" s="14"/>
      <c r="B39" s="14"/>
      <c r="E39" s="9"/>
      <c r="F39" s="9"/>
      <c r="G39" s="9"/>
      <c r="H39" s="9"/>
      <c r="I39" s="9"/>
    </row>
    <row r="40" spans="1:9" s="2" customFormat="1" ht="12.75">
      <c r="A40" s="14"/>
      <c r="B40" s="14"/>
      <c r="E40" s="9"/>
      <c r="F40" s="9"/>
      <c r="G40" s="9"/>
      <c r="H40" s="9"/>
      <c r="I40" s="9"/>
    </row>
    <row r="41" spans="1:9" s="2" customFormat="1" ht="12.75">
      <c r="A41" s="14"/>
      <c r="B41" s="14"/>
      <c r="E41" s="9"/>
      <c r="F41" s="9"/>
      <c r="G41" s="9"/>
      <c r="H41" s="9"/>
      <c r="I41" s="9"/>
    </row>
    <row r="42" spans="1:9" s="2" customFormat="1" ht="12.75">
      <c r="A42" s="14"/>
      <c r="B42" s="14"/>
      <c r="E42" s="9"/>
      <c r="F42" s="9"/>
      <c r="G42" s="9"/>
      <c r="H42" s="9"/>
      <c r="I42" s="9"/>
    </row>
    <row r="43" spans="1:9" s="2" customFormat="1" ht="12.75">
      <c r="A43" s="14"/>
      <c r="B43" s="14"/>
      <c r="E43" s="9"/>
      <c r="F43" s="9"/>
      <c r="G43" s="9"/>
      <c r="H43" s="9"/>
      <c r="I43" s="9"/>
    </row>
    <row r="44" spans="1:9" s="2" customFormat="1" ht="12.75">
      <c r="A44" s="14"/>
      <c r="B44" s="14"/>
      <c r="E44" s="9"/>
      <c r="F44" s="9"/>
      <c r="G44" s="9"/>
      <c r="H44" s="9"/>
      <c r="I44" s="9"/>
    </row>
    <row r="45" spans="1:9" s="2" customFormat="1" ht="12.75">
      <c r="A45" s="14"/>
      <c r="B45" s="14"/>
      <c r="E45" s="9"/>
      <c r="F45" s="9"/>
      <c r="G45" s="9"/>
      <c r="H45" s="9"/>
      <c r="I45" s="9"/>
    </row>
    <row r="46" spans="1:9" s="2" customFormat="1" ht="12.75">
      <c r="A46" s="14"/>
      <c r="B46" s="14"/>
      <c r="E46" s="9"/>
      <c r="F46" s="9"/>
      <c r="G46" s="9"/>
      <c r="H46" s="9"/>
      <c r="I46" s="9"/>
    </row>
  </sheetData>
  <sheetProtection/>
  <protectedRanges>
    <protectedRange sqref="C11:C19" name="Range1_1_1_1_1_1_1_1_4_1_1_1_1_1_5_1_1_2_1"/>
  </protectedRanges>
  <mergeCells count="2">
    <mergeCell ref="B13:F13"/>
    <mergeCell ref="A6:N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8.710937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140625" style="9" customWidth="1"/>
    <col min="13" max="14" width="10.8515625" style="9" customWidth="1"/>
    <col min="15" max="16384" width="9.140625" style="9" customWidth="1"/>
  </cols>
  <sheetData>
    <row r="1" spans="1:9" ht="67.5" customHeight="1">
      <c r="A1" s="103" t="s">
        <v>413</v>
      </c>
      <c r="B1" s="94" t="s">
        <v>260</v>
      </c>
      <c r="C1" s="43"/>
      <c r="D1" s="43"/>
      <c r="E1" s="26"/>
      <c r="F1" s="26"/>
      <c r="G1" s="26"/>
      <c r="H1" s="26"/>
      <c r="I1" s="26"/>
    </row>
    <row r="2" spans="1:16" ht="99.7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67" t="s">
        <v>54</v>
      </c>
      <c r="B3" s="41" t="s">
        <v>261</v>
      </c>
      <c r="C3" s="41" t="s">
        <v>262</v>
      </c>
      <c r="D3" s="41">
        <v>600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67" t="s">
        <v>56</v>
      </c>
      <c r="B4" s="49" t="s">
        <v>263</v>
      </c>
      <c r="C4" s="41" t="s">
        <v>262</v>
      </c>
      <c r="D4" s="41">
        <v>600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15.75">
      <c r="A5" s="67" t="s">
        <v>57</v>
      </c>
      <c r="B5" s="41" t="s">
        <v>264</v>
      </c>
      <c r="C5" s="41" t="s">
        <v>262</v>
      </c>
      <c r="D5" s="41">
        <v>600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5.75">
      <c r="A6" s="67" t="s">
        <v>59</v>
      </c>
      <c r="B6" s="41" t="s">
        <v>265</v>
      </c>
      <c r="C6" s="41" t="s">
        <v>262</v>
      </c>
      <c r="D6" s="41">
        <v>600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0" width="12.140625" style="9" customWidth="1"/>
    <col min="11" max="11" width="11.57421875" style="9" customWidth="1"/>
    <col min="12" max="12" width="15.7109375" style="9" customWidth="1"/>
    <col min="13" max="13" width="11.421875" style="9" customWidth="1"/>
    <col min="14" max="14" width="9.8515625" style="9" customWidth="1"/>
    <col min="15" max="16384" width="9.140625" style="9" customWidth="1"/>
  </cols>
  <sheetData>
    <row r="1" spans="1:9" ht="67.5" customHeight="1">
      <c r="A1" s="93" t="s">
        <v>414</v>
      </c>
      <c r="B1" s="64" t="s">
        <v>266</v>
      </c>
      <c r="C1" s="132"/>
      <c r="D1" s="132"/>
      <c r="E1" s="26"/>
      <c r="F1" s="26"/>
      <c r="G1" s="26"/>
      <c r="H1" s="26"/>
      <c r="I1" s="26"/>
    </row>
    <row r="2" spans="1:16" ht="90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37" t="s">
        <v>54</v>
      </c>
      <c r="B3" s="99" t="s">
        <v>267</v>
      </c>
      <c r="C3" s="35" t="s">
        <v>13</v>
      </c>
      <c r="D3" s="35">
        <v>60</v>
      </c>
      <c r="E3" s="41"/>
      <c r="F3" s="41"/>
      <c r="G3" s="41"/>
      <c r="H3" s="41"/>
      <c r="I3" s="41"/>
      <c r="J3" s="41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37" t="s">
        <v>56</v>
      </c>
      <c r="B4" s="35" t="s">
        <v>268</v>
      </c>
      <c r="C4" s="35" t="s">
        <v>13</v>
      </c>
      <c r="D4" s="35">
        <v>100</v>
      </c>
      <c r="E4" s="41"/>
      <c r="F4" s="41"/>
      <c r="G4" s="41"/>
      <c r="H4" s="41"/>
      <c r="I4" s="41"/>
      <c r="J4" s="41"/>
      <c r="K4" s="197">
        <f aca="true" t="shared" si="0" ref="K4:K12">J4*1.2</f>
        <v>0</v>
      </c>
      <c r="L4" s="198" t="e">
        <f aca="true" t="shared" si="1" ref="L4:L12">D4/I4</f>
        <v>#DIV/0!</v>
      </c>
      <c r="M4" s="199">
        <f aca="true" t="shared" si="2" ref="M4:M12">J4*I4</f>
        <v>0</v>
      </c>
      <c r="N4" s="199">
        <f aca="true" t="shared" si="3" ref="N4:N12">M4*1.2</f>
        <v>0</v>
      </c>
      <c r="O4" s="199" t="e">
        <f aca="true" t="shared" si="4" ref="O4:O12">L4*M4</f>
        <v>#DIV/0!</v>
      </c>
      <c r="P4" s="199" t="e">
        <f aca="true" t="shared" si="5" ref="P4:P13">O4*1.2</f>
        <v>#DIV/0!</v>
      </c>
    </row>
    <row r="5" spans="1:16" ht="38.25">
      <c r="A5" s="37" t="s">
        <v>57</v>
      </c>
      <c r="B5" s="35" t="s">
        <v>269</v>
      </c>
      <c r="C5" s="35" t="s">
        <v>13</v>
      </c>
      <c r="D5" s="35">
        <v>80</v>
      </c>
      <c r="E5" s="41"/>
      <c r="F5" s="41"/>
      <c r="G5" s="41"/>
      <c r="H5" s="41"/>
      <c r="I5" s="41"/>
      <c r="J5" s="41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37" t="s">
        <v>59</v>
      </c>
      <c r="B6" s="35" t="s">
        <v>270</v>
      </c>
      <c r="C6" s="35" t="s">
        <v>13</v>
      </c>
      <c r="D6" s="35">
        <v>100</v>
      </c>
      <c r="E6" s="41"/>
      <c r="F6" s="41"/>
      <c r="G6" s="41"/>
      <c r="H6" s="41"/>
      <c r="I6" s="41"/>
      <c r="J6" s="41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37" t="s">
        <v>52</v>
      </c>
      <c r="B7" s="35" t="s">
        <v>271</v>
      </c>
      <c r="C7" s="35" t="s">
        <v>13</v>
      </c>
      <c r="D7" s="35">
        <v>75</v>
      </c>
      <c r="E7" s="41"/>
      <c r="F7" s="41"/>
      <c r="G7" s="41"/>
      <c r="H7" s="41"/>
      <c r="I7" s="41"/>
      <c r="J7" s="41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37" t="s">
        <v>60</v>
      </c>
      <c r="B8" s="35" t="s">
        <v>272</v>
      </c>
      <c r="C8" s="35" t="s">
        <v>13</v>
      </c>
      <c r="D8" s="35">
        <v>80</v>
      </c>
      <c r="E8" s="41"/>
      <c r="F8" s="41"/>
      <c r="G8" s="41"/>
      <c r="H8" s="41"/>
      <c r="I8" s="41"/>
      <c r="J8" s="41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72" t="s">
        <v>61</v>
      </c>
      <c r="B9" s="13" t="s">
        <v>273</v>
      </c>
      <c r="C9" s="13" t="s">
        <v>13</v>
      </c>
      <c r="D9" s="13">
        <v>80</v>
      </c>
      <c r="E9" s="53"/>
      <c r="F9" s="53"/>
      <c r="G9" s="53"/>
      <c r="H9" s="53"/>
      <c r="I9" s="53"/>
      <c r="J9" s="53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25.5">
      <c r="A10" s="72" t="s">
        <v>63</v>
      </c>
      <c r="B10" s="4" t="s">
        <v>274</v>
      </c>
      <c r="C10" s="13" t="s">
        <v>13</v>
      </c>
      <c r="D10" s="13">
        <v>60</v>
      </c>
      <c r="E10" s="53"/>
      <c r="F10" s="53"/>
      <c r="G10" s="53"/>
      <c r="H10" s="53"/>
      <c r="I10" s="53"/>
      <c r="J10" s="53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25.5">
      <c r="A11" s="72" t="s">
        <v>65</v>
      </c>
      <c r="B11" s="13" t="s">
        <v>337</v>
      </c>
      <c r="C11" s="53" t="s">
        <v>162</v>
      </c>
      <c r="D11" s="53">
        <v>6</v>
      </c>
      <c r="E11" s="102"/>
      <c r="F11" s="102"/>
      <c r="G11" s="53"/>
      <c r="H11" s="53"/>
      <c r="I11" s="53"/>
      <c r="J11" s="53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25.5">
      <c r="A12" s="72" t="s">
        <v>67</v>
      </c>
      <c r="B12" s="4" t="s">
        <v>338</v>
      </c>
      <c r="C12" s="53" t="s">
        <v>162</v>
      </c>
      <c r="D12" s="53">
        <v>6</v>
      </c>
      <c r="E12" s="194"/>
      <c r="F12" s="194"/>
      <c r="G12" s="53"/>
      <c r="H12" s="53"/>
      <c r="I12" s="53"/>
      <c r="J12" s="53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2.75">
      <c r="A13" s="220" t="s">
        <v>640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05" t="e">
        <f>SUM(O3:O12)</f>
        <v>#DIV/0!</v>
      </c>
      <c r="P13" s="208" t="e">
        <f t="shared" si="5"/>
        <v>#DIV/0!</v>
      </c>
    </row>
    <row r="14" spans="5:6" ht="12.75">
      <c r="E14" s="193"/>
      <c r="F14" s="193"/>
    </row>
    <row r="15" spans="2:6" ht="51">
      <c r="B15" s="190" t="s">
        <v>620</v>
      </c>
      <c r="C15" s="17"/>
      <c r="D15" s="17"/>
      <c r="E15" s="193"/>
      <c r="F15" s="193"/>
    </row>
    <row r="16" spans="2:6" ht="25.5">
      <c r="B16" s="178" t="s">
        <v>622</v>
      </c>
      <c r="C16" s="192"/>
      <c r="D16" s="193"/>
      <c r="E16" s="54"/>
      <c r="F16" s="54"/>
    </row>
    <row r="17" spans="2:6" ht="114.75">
      <c r="B17" s="178" t="s">
        <v>642</v>
      </c>
      <c r="C17" s="193"/>
      <c r="D17" s="193"/>
      <c r="E17" s="193"/>
      <c r="F17" s="193"/>
    </row>
    <row r="18" spans="2:6" ht="25.5">
      <c r="B18" s="178" t="s">
        <v>630</v>
      </c>
      <c r="C18" s="193"/>
      <c r="D18" s="193"/>
      <c r="E18" s="193"/>
      <c r="F18" s="193"/>
    </row>
    <row r="19" spans="2:6" ht="12.75">
      <c r="B19" s="178"/>
      <c r="C19" s="193"/>
      <c r="D19" s="193"/>
      <c r="E19" s="193"/>
      <c r="F19" s="193"/>
    </row>
    <row r="20" spans="2:6" ht="78" customHeight="1">
      <c r="B20" s="219" t="s">
        <v>621</v>
      </c>
      <c r="C20" s="219"/>
      <c r="D20" s="219"/>
      <c r="E20" s="219"/>
      <c r="F20" s="219"/>
    </row>
  </sheetData>
  <sheetProtection/>
  <mergeCells count="2">
    <mergeCell ref="B20:F20"/>
    <mergeCell ref="A13:N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57421875" style="9" customWidth="1"/>
    <col min="13" max="13" width="10.8515625" style="9" customWidth="1"/>
    <col min="14" max="14" width="11.140625" style="9" customWidth="1"/>
    <col min="15" max="16384" width="9.140625" style="9" customWidth="1"/>
  </cols>
  <sheetData>
    <row r="1" spans="1:9" ht="67.5" customHeight="1">
      <c r="A1" s="103" t="s">
        <v>415</v>
      </c>
      <c r="B1" s="94" t="s">
        <v>349</v>
      </c>
      <c r="C1" s="122"/>
      <c r="D1" s="122"/>
      <c r="E1" s="26"/>
      <c r="F1" s="26"/>
      <c r="G1" s="26"/>
      <c r="H1" s="26"/>
      <c r="I1" s="26"/>
    </row>
    <row r="2" spans="1:16" ht="90.7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67" t="s">
        <v>54</v>
      </c>
      <c r="B3" s="99" t="s">
        <v>429</v>
      </c>
      <c r="C3" s="36" t="s">
        <v>162</v>
      </c>
      <c r="D3" s="27">
        <v>7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67" t="s">
        <v>56</v>
      </c>
      <c r="B4" s="99" t="s">
        <v>430</v>
      </c>
      <c r="C4" s="36" t="s">
        <v>162</v>
      </c>
      <c r="D4" s="27">
        <v>5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25.5">
      <c r="A5" s="67" t="s">
        <v>57</v>
      </c>
      <c r="B5" s="99" t="s">
        <v>431</v>
      </c>
      <c r="C5" s="36" t="s">
        <v>162</v>
      </c>
      <c r="D5" s="27">
        <v>10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38.25">
      <c r="A6" s="67" t="s">
        <v>59</v>
      </c>
      <c r="B6" s="99" t="s">
        <v>432</v>
      </c>
      <c r="C6" s="36" t="s">
        <v>92</v>
      </c>
      <c r="D6" s="27">
        <v>200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0.7109375" style="9" customWidth="1"/>
    <col min="13" max="13" width="10.28125" style="9" customWidth="1"/>
    <col min="14" max="14" width="10.140625" style="9" customWidth="1"/>
    <col min="15" max="15" width="9.140625" style="9" customWidth="1"/>
    <col min="16" max="16" width="9.8515625" style="9" customWidth="1"/>
    <col min="17" max="16384" width="9.140625" style="9" customWidth="1"/>
  </cols>
  <sheetData>
    <row r="1" spans="1:9" ht="60.75" customHeight="1">
      <c r="A1" s="103" t="s">
        <v>616</v>
      </c>
      <c r="B1" s="64" t="s">
        <v>617</v>
      </c>
      <c r="C1" s="64"/>
      <c r="D1" s="64"/>
      <c r="E1" s="26"/>
      <c r="F1" s="26"/>
      <c r="G1" s="26"/>
      <c r="H1" s="26"/>
      <c r="I1" s="26"/>
    </row>
    <row r="2" spans="1:16" ht="117" customHeight="1">
      <c r="A2" s="109" t="s">
        <v>14</v>
      </c>
      <c r="B2" s="110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67" t="s">
        <v>54</v>
      </c>
      <c r="B3" s="35" t="s">
        <v>615</v>
      </c>
      <c r="C3" s="36" t="s">
        <v>13</v>
      </c>
      <c r="D3" s="36">
        <v>30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89" t="s">
        <v>56</v>
      </c>
      <c r="B4" s="35" t="s">
        <v>614</v>
      </c>
      <c r="C4" s="36" t="s">
        <v>13</v>
      </c>
      <c r="D4" s="36">
        <v>30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12.75">
      <c r="A5" s="221" t="s">
        <v>640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05" t="e">
        <f>SUM(O3:O4)</f>
        <v>#DIV/0!</v>
      </c>
      <c r="P5" s="205" t="e">
        <f>O5*1.2</f>
        <v>#DIV/0!</v>
      </c>
    </row>
    <row r="6" spans="1:9" ht="12.75">
      <c r="A6" s="188"/>
      <c r="B6" s="122"/>
      <c r="C6" s="122"/>
      <c r="D6" s="122"/>
      <c r="E6" s="122"/>
      <c r="F6" s="122"/>
      <c r="G6" s="122"/>
      <c r="H6" s="122"/>
      <c r="I6" s="122"/>
    </row>
    <row r="7" spans="2:9" ht="51">
      <c r="B7" s="190" t="s">
        <v>620</v>
      </c>
      <c r="C7" s="17"/>
      <c r="D7" s="17"/>
      <c r="E7" s="122"/>
      <c r="F7" s="122"/>
      <c r="G7" s="122"/>
      <c r="H7" s="122"/>
      <c r="I7" s="122"/>
    </row>
    <row r="8" spans="2:9" ht="25.5">
      <c r="B8" s="178" t="s">
        <v>622</v>
      </c>
      <c r="C8" s="192"/>
      <c r="D8" s="193"/>
      <c r="E8" s="122"/>
      <c r="F8" s="122"/>
      <c r="G8" s="122"/>
      <c r="H8" s="122"/>
      <c r="I8" s="122"/>
    </row>
    <row r="9" spans="2:4" ht="114.75">
      <c r="B9" s="178" t="s">
        <v>642</v>
      </c>
      <c r="C9" s="193"/>
      <c r="D9" s="193"/>
    </row>
    <row r="10" spans="2:4" ht="25.5">
      <c r="B10" s="178" t="s">
        <v>630</v>
      </c>
      <c r="C10" s="193"/>
      <c r="D10" s="193"/>
    </row>
    <row r="11" spans="2:6" ht="12.75">
      <c r="B11" s="178"/>
      <c r="C11" s="193"/>
      <c r="D11" s="193"/>
      <c r="E11" s="191"/>
      <c r="F11" s="191"/>
    </row>
    <row r="12" spans="2:6" ht="78" customHeight="1">
      <c r="B12" s="219" t="s">
        <v>621</v>
      </c>
      <c r="C12" s="219"/>
      <c r="D12" s="219"/>
      <c r="E12" s="219"/>
      <c r="F12" s="219"/>
    </row>
    <row r="13" spans="2:6" ht="12.75">
      <c r="B13" s="86"/>
      <c r="C13" s="86"/>
      <c r="D13" s="86"/>
      <c r="E13" s="193"/>
      <c r="F13" s="193"/>
    </row>
    <row r="14" spans="5:6" ht="12.75">
      <c r="E14" s="193"/>
      <c r="F14" s="193"/>
    </row>
    <row r="15" spans="5:6" ht="12.75">
      <c r="E15" s="193"/>
      <c r="F15" s="193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2:F12"/>
    <mergeCell ref="A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0.28125" style="9" customWidth="1"/>
    <col min="13" max="13" width="10.57421875" style="9" customWidth="1"/>
    <col min="14" max="14" width="11.140625" style="9" customWidth="1"/>
    <col min="15" max="16384" width="9.140625" style="9" customWidth="1"/>
  </cols>
  <sheetData>
    <row r="1" spans="1:9" ht="67.5" customHeight="1">
      <c r="A1" s="93" t="s">
        <v>416</v>
      </c>
      <c r="B1" s="64" t="s">
        <v>604</v>
      </c>
      <c r="C1" s="43"/>
      <c r="D1" s="43"/>
      <c r="E1" s="26"/>
      <c r="F1" s="26"/>
      <c r="G1" s="26"/>
      <c r="H1" s="26"/>
      <c r="I1" s="26"/>
    </row>
    <row r="2" spans="1:16" ht="110.2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37" t="s">
        <v>54</v>
      </c>
      <c r="B3" s="35" t="s">
        <v>275</v>
      </c>
      <c r="C3" s="36" t="s">
        <v>162</v>
      </c>
      <c r="D3" s="36">
        <v>150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37" t="s">
        <v>56</v>
      </c>
      <c r="B4" s="35" t="s">
        <v>276</v>
      </c>
      <c r="C4" s="36" t="s">
        <v>162</v>
      </c>
      <c r="D4" s="36">
        <v>150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25.5">
      <c r="A5" s="37" t="s">
        <v>57</v>
      </c>
      <c r="B5" s="35" t="s">
        <v>277</v>
      </c>
      <c r="C5" s="36" t="s">
        <v>162</v>
      </c>
      <c r="D5" s="36">
        <v>150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25.5">
      <c r="A6" s="37" t="s">
        <v>59</v>
      </c>
      <c r="B6" s="35" t="s">
        <v>278</v>
      </c>
      <c r="C6" s="36" t="s">
        <v>162</v>
      </c>
      <c r="D6" s="36">
        <v>75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9.140625" style="9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57421875" style="9" customWidth="1"/>
    <col min="13" max="13" width="10.57421875" style="9" customWidth="1"/>
    <col min="14" max="14" width="10.28125" style="9" customWidth="1"/>
    <col min="15" max="16384" width="9.140625" style="9" customWidth="1"/>
  </cols>
  <sheetData>
    <row r="1" spans="1:9" ht="67.5" customHeight="1">
      <c r="A1" s="93" t="s">
        <v>417</v>
      </c>
      <c r="B1" s="64" t="s">
        <v>348</v>
      </c>
      <c r="C1" s="43"/>
      <c r="D1" s="43"/>
      <c r="E1" s="26"/>
      <c r="F1" s="26"/>
      <c r="G1" s="26"/>
      <c r="H1" s="26"/>
      <c r="I1" s="26"/>
    </row>
    <row r="2" spans="1:16" ht="99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37" t="s">
        <v>54</v>
      </c>
      <c r="B3" s="35" t="s">
        <v>279</v>
      </c>
      <c r="C3" s="36" t="s">
        <v>162</v>
      </c>
      <c r="D3" s="36">
        <v>75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37" t="s">
        <v>56</v>
      </c>
      <c r="B4" s="35" t="s">
        <v>280</v>
      </c>
      <c r="C4" s="36" t="s">
        <v>162</v>
      </c>
      <c r="D4" s="36">
        <v>75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15.75">
      <c r="A5" s="37" t="s">
        <v>57</v>
      </c>
      <c r="B5" s="35" t="s">
        <v>281</v>
      </c>
      <c r="C5" s="36" t="s">
        <v>162</v>
      </c>
      <c r="D5" s="36">
        <v>75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25.5">
      <c r="A6" s="37" t="s">
        <v>59</v>
      </c>
      <c r="B6" s="35" t="s">
        <v>282</v>
      </c>
      <c r="C6" s="36" t="s">
        <v>162</v>
      </c>
      <c r="D6" s="36">
        <v>75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6.7109375" style="54" customWidth="1"/>
    <col min="2" max="2" width="68.8515625" style="54" customWidth="1"/>
    <col min="3" max="3" width="7.421875" style="54" customWidth="1"/>
    <col min="4" max="4" width="13.28125" style="54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54" customWidth="1"/>
    <col min="12" max="12" width="11.8515625" style="54" customWidth="1"/>
    <col min="13" max="13" width="10.28125" style="54" customWidth="1"/>
    <col min="14" max="14" width="11.140625" style="54" customWidth="1"/>
    <col min="15" max="16384" width="9.140625" style="54" customWidth="1"/>
  </cols>
  <sheetData>
    <row r="1" spans="1:9" ht="67.5" customHeight="1">
      <c r="A1" s="93" t="s">
        <v>418</v>
      </c>
      <c r="B1" s="92" t="s">
        <v>339</v>
      </c>
      <c r="C1" s="134"/>
      <c r="D1" s="134"/>
      <c r="E1" s="26"/>
      <c r="F1" s="26"/>
      <c r="G1" s="26"/>
      <c r="H1" s="26"/>
      <c r="I1" s="26"/>
    </row>
    <row r="2" spans="1:16" ht="93.7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159" t="s">
        <v>54</v>
      </c>
      <c r="B3" s="160" t="s">
        <v>340</v>
      </c>
      <c r="C3" s="116" t="s">
        <v>162</v>
      </c>
      <c r="D3" s="116">
        <v>2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38.25">
      <c r="A4" s="159" t="s">
        <v>56</v>
      </c>
      <c r="B4" s="36" t="s">
        <v>341</v>
      </c>
      <c r="C4" s="36" t="s">
        <v>342</v>
      </c>
      <c r="D4" s="36">
        <v>3</v>
      </c>
      <c r="E4" s="41"/>
      <c r="F4" s="41"/>
      <c r="G4" s="41"/>
      <c r="H4" s="41"/>
      <c r="I4" s="41"/>
      <c r="J4" s="196"/>
      <c r="K4" s="197">
        <f aca="true" t="shared" si="0" ref="K4:K9">J4*1.2</f>
        <v>0</v>
      </c>
      <c r="L4" s="198" t="e">
        <f aca="true" t="shared" si="1" ref="L4:L9">D4/I4</f>
        <v>#DIV/0!</v>
      </c>
      <c r="M4" s="199">
        <f aca="true" t="shared" si="2" ref="M4:M9">J4*I4</f>
        <v>0</v>
      </c>
      <c r="N4" s="199">
        <f aca="true" t="shared" si="3" ref="N4:N9">M4*1.2</f>
        <v>0</v>
      </c>
      <c r="O4" s="199" t="e">
        <f aca="true" t="shared" si="4" ref="O4:O9">L4*M4</f>
        <v>#DIV/0!</v>
      </c>
      <c r="P4" s="199" t="e">
        <f aca="true" t="shared" si="5" ref="P4:P10">O4*1.2</f>
        <v>#DIV/0!</v>
      </c>
    </row>
    <row r="5" spans="1:16" ht="38.25">
      <c r="A5" s="159" t="s">
        <v>57</v>
      </c>
      <c r="B5" s="36" t="s">
        <v>343</v>
      </c>
      <c r="C5" s="36" t="s">
        <v>342</v>
      </c>
      <c r="D5" s="36">
        <v>3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159" t="s">
        <v>59</v>
      </c>
      <c r="B6" s="36" t="s">
        <v>344</v>
      </c>
      <c r="C6" s="36" t="s">
        <v>162</v>
      </c>
      <c r="D6" s="36">
        <v>4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38.25">
      <c r="A7" s="159" t="s">
        <v>52</v>
      </c>
      <c r="B7" s="36" t="s">
        <v>345</v>
      </c>
      <c r="C7" s="36" t="s">
        <v>162</v>
      </c>
      <c r="D7" s="36">
        <v>1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159" t="s">
        <v>60</v>
      </c>
      <c r="B8" s="36" t="s">
        <v>346</v>
      </c>
      <c r="C8" s="36" t="s">
        <v>162</v>
      </c>
      <c r="D8" s="36">
        <v>2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38.25">
      <c r="A9" s="59" t="s">
        <v>61</v>
      </c>
      <c r="B9" s="12" t="s">
        <v>347</v>
      </c>
      <c r="C9" s="12" t="s">
        <v>162</v>
      </c>
      <c r="D9" s="12">
        <v>1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2.75">
      <c r="A10" s="220" t="s">
        <v>640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11" t="e">
        <f>SUM(O3:O9)</f>
        <v>#DIV/0!</v>
      </c>
      <c r="P10" s="212" t="e">
        <f t="shared" si="5"/>
        <v>#DIV/0!</v>
      </c>
    </row>
    <row r="11" spans="5:6" ht="12.75">
      <c r="E11" s="191"/>
      <c r="F11" s="191"/>
    </row>
    <row r="12" spans="1:6" s="9" customFormat="1" ht="51">
      <c r="A12" s="54"/>
      <c r="B12" s="190" t="s">
        <v>620</v>
      </c>
      <c r="C12" s="17"/>
      <c r="D12" s="17"/>
      <c r="E12" s="193"/>
      <c r="F12" s="193"/>
    </row>
    <row r="13" spans="1:6" s="9" customFormat="1" ht="25.5">
      <c r="A13" s="54"/>
      <c r="B13" s="178" t="s">
        <v>622</v>
      </c>
      <c r="C13" s="192"/>
      <c r="D13" s="193"/>
      <c r="E13" s="193"/>
      <c r="F13" s="193"/>
    </row>
    <row r="14" spans="1:6" s="9" customFormat="1" ht="114.75">
      <c r="A14" s="54"/>
      <c r="B14" s="178" t="s">
        <v>642</v>
      </c>
      <c r="C14" s="193"/>
      <c r="D14" s="193"/>
      <c r="E14" s="193"/>
      <c r="F14" s="193"/>
    </row>
    <row r="15" spans="1:6" s="9" customFormat="1" ht="25.5">
      <c r="A15" s="54"/>
      <c r="B15" s="178" t="s">
        <v>630</v>
      </c>
      <c r="C15" s="193"/>
      <c r="D15" s="193"/>
      <c r="E15" s="193"/>
      <c r="F15" s="193"/>
    </row>
    <row r="16" spans="1:6" s="9" customFormat="1" ht="12.75">
      <c r="A16" s="54"/>
      <c r="B16" s="178"/>
      <c r="C16" s="193"/>
      <c r="D16" s="193"/>
      <c r="E16" s="54"/>
      <c r="F16" s="54"/>
    </row>
    <row r="17" spans="1:6" s="9" customFormat="1" ht="78" customHeight="1">
      <c r="A17" s="54"/>
      <c r="B17" s="219" t="s">
        <v>621</v>
      </c>
      <c r="C17" s="219"/>
      <c r="D17" s="219"/>
      <c r="E17" s="219"/>
      <c r="F17" s="219"/>
    </row>
    <row r="18" spans="5:6" ht="12.75">
      <c r="E18" s="193"/>
      <c r="F18" s="193"/>
    </row>
    <row r="19" spans="5:6" ht="12.75">
      <c r="E19" s="193"/>
      <c r="F19" s="193"/>
    </row>
    <row r="25" spans="5:6" ht="12.75">
      <c r="E25" s="54"/>
      <c r="F25" s="54"/>
    </row>
  </sheetData>
  <sheetProtection/>
  <mergeCells count="2">
    <mergeCell ref="B17:F17"/>
    <mergeCell ref="A10:N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28125" style="9" customWidth="1"/>
    <col min="13" max="14" width="10.421875" style="9" customWidth="1"/>
    <col min="15" max="16384" width="9.140625" style="9" customWidth="1"/>
  </cols>
  <sheetData>
    <row r="1" spans="1:9" ht="67.5" customHeight="1">
      <c r="A1" s="147" t="s">
        <v>419</v>
      </c>
      <c r="B1" s="148" t="s">
        <v>284</v>
      </c>
      <c r="C1" s="149"/>
      <c r="D1" s="150"/>
      <c r="E1" s="26"/>
      <c r="F1" s="26"/>
      <c r="G1" s="26"/>
      <c r="H1" s="26"/>
      <c r="I1" s="26"/>
    </row>
    <row r="2" spans="1:16" ht="98.25" customHeight="1">
      <c r="A2" s="144" t="s">
        <v>19</v>
      </c>
      <c r="B2" s="145" t="s">
        <v>0</v>
      </c>
      <c r="C2" s="145" t="s">
        <v>1</v>
      </c>
      <c r="D2" s="146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151">
        <v>1</v>
      </c>
      <c r="B3" s="152" t="s">
        <v>285</v>
      </c>
      <c r="C3" s="153" t="s">
        <v>2</v>
      </c>
      <c r="D3" s="154">
        <v>12000</v>
      </c>
      <c r="E3" s="41"/>
      <c r="F3" s="41"/>
      <c r="G3" s="41"/>
      <c r="H3" s="41"/>
      <c r="I3" s="41"/>
      <c r="J3" s="196"/>
      <c r="K3" s="197">
        <f aca="true" t="shared" si="0" ref="K3:K8">J3*1.2</f>
        <v>0</v>
      </c>
      <c r="L3" s="198" t="e">
        <f aca="true" t="shared" si="1" ref="L3:L8">D3/I3</f>
        <v>#DIV/0!</v>
      </c>
      <c r="M3" s="199">
        <f aca="true" t="shared" si="2" ref="M3:M8">J3*I3</f>
        <v>0</v>
      </c>
      <c r="N3" s="199">
        <f aca="true" t="shared" si="3" ref="N3:N8">M3*1.2</f>
        <v>0</v>
      </c>
      <c r="O3" s="199" t="e">
        <f aca="true" t="shared" si="4" ref="O3:O8">L3*M3</f>
        <v>#DIV/0!</v>
      </c>
      <c r="P3" s="199" t="e">
        <f>O3*1.2</f>
        <v>#DIV/0!</v>
      </c>
    </row>
    <row r="4" spans="1:16" ht="25.5">
      <c r="A4" s="151">
        <v>2</v>
      </c>
      <c r="B4" s="152" t="s">
        <v>286</v>
      </c>
      <c r="C4" s="153" t="s">
        <v>2</v>
      </c>
      <c r="D4" s="154">
        <v>16000</v>
      </c>
      <c r="E4" s="41"/>
      <c r="F4" s="41"/>
      <c r="G4" s="41"/>
      <c r="H4" s="41"/>
      <c r="I4" s="41"/>
      <c r="J4" s="196"/>
      <c r="K4" s="197">
        <f t="shared" si="0"/>
        <v>0</v>
      </c>
      <c r="L4" s="198" t="e">
        <f t="shared" si="1"/>
        <v>#DIV/0!</v>
      </c>
      <c r="M4" s="199">
        <f t="shared" si="2"/>
        <v>0</v>
      </c>
      <c r="N4" s="199">
        <f t="shared" si="3"/>
        <v>0</v>
      </c>
      <c r="O4" s="199" t="e">
        <f t="shared" si="4"/>
        <v>#DIV/0!</v>
      </c>
      <c r="P4" s="199" t="e">
        <f aca="true" t="shared" si="5" ref="P4:P9">O4*1.2</f>
        <v>#DIV/0!</v>
      </c>
    </row>
    <row r="5" spans="1:16" ht="15.75">
      <c r="A5" s="151">
        <v>3</v>
      </c>
      <c r="B5" s="152" t="s">
        <v>287</v>
      </c>
      <c r="C5" s="153" t="s">
        <v>2</v>
      </c>
      <c r="D5" s="154">
        <v>2000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155">
        <v>4</v>
      </c>
      <c r="B6" s="156" t="s">
        <v>288</v>
      </c>
      <c r="C6" s="157" t="s">
        <v>2</v>
      </c>
      <c r="D6" s="158" t="s">
        <v>289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155">
        <v>5</v>
      </c>
      <c r="B7" s="156" t="s">
        <v>290</v>
      </c>
      <c r="C7" s="157" t="s">
        <v>2</v>
      </c>
      <c r="D7" s="158" t="s">
        <v>291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155">
        <v>6</v>
      </c>
      <c r="B8" s="156" t="s">
        <v>292</v>
      </c>
      <c r="C8" s="157" t="s">
        <v>2</v>
      </c>
      <c r="D8" s="158" t="s">
        <v>293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2.75">
      <c r="A9" s="236" t="s">
        <v>640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05" t="e">
        <f>SUM(O3:O8)</f>
        <v>#DIV/0!</v>
      </c>
      <c r="P9" s="208" t="e">
        <f t="shared" si="5"/>
        <v>#DIV/0!</v>
      </c>
    </row>
    <row r="11" spans="2:6" ht="51">
      <c r="B11" s="190" t="s">
        <v>620</v>
      </c>
      <c r="C11" s="17"/>
      <c r="D11" s="17"/>
      <c r="E11" s="191"/>
      <c r="F11" s="191"/>
    </row>
    <row r="12" spans="2:6" ht="25.5">
      <c r="B12" s="178" t="s">
        <v>622</v>
      </c>
      <c r="C12" s="192"/>
      <c r="D12" s="193"/>
      <c r="E12" s="193"/>
      <c r="F12" s="193"/>
    </row>
    <row r="13" spans="2:6" ht="114.75">
      <c r="B13" s="178" t="s">
        <v>642</v>
      </c>
      <c r="C13" s="193"/>
      <c r="D13" s="193"/>
      <c r="E13" s="193"/>
      <c r="F13" s="193"/>
    </row>
    <row r="14" spans="2:6" ht="25.5">
      <c r="B14" s="178" t="s">
        <v>630</v>
      </c>
      <c r="C14" s="193"/>
      <c r="D14" s="193"/>
      <c r="E14" s="193"/>
      <c r="F14" s="193"/>
    </row>
    <row r="15" spans="2:6" ht="12.75">
      <c r="B15" s="178"/>
      <c r="C15" s="193"/>
      <c r="D15" s="193"/>
      <c r="E15" s="193"/>
      <c r="F15" s="193"/>
    </row>
    <row r="16" spans="2:6" ht="78" customHeight="1">
      <c r="B16" s="219" t="s">
        <v>621</v>
      </c>
      <c r="C16" s="219"/>
      <c r="D16" s="219"/>
      <c r="E16" s="219"/>
      <c r="F16" s="219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6:F16"/>
    <mergeCell ref="A9:N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6.7109375" style="9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28125" style="9" customWidth="1"/>
    <col min="13" max="13" width="10.140625" style="9" customWidth="1"/>
    <col min="14" max="14" width="10.28125" style="9" customWidth="1"/>
    <col min="15" max="16384" width="9.140625" style="9" customWidth="1"/>
  </cols>
  <sheetData>
    <row r="1" spans="1:9" ht="67.5" customHeight="1">
      <c r="A1" s="43" t="s">
        <v>420</v>
      </c>
      <c r="B1" s="64" t="s">
        <v>294</v>
      </c>
      <c r="C1" s="132"/>
      <c r="D1" s="132"/>
      <c r="E1" s="26"/>
      <c r="F1" s="26"/>
      <c r="G1" s="26"/>
      <c r="H1" s="26"/>
      <c r="I1" s="26"/>
    </row>
    <row r="2" spans="1:16" ht="101.25" customHeight="1">
      <c r="A2" s="144" t="s">
        <v>19</v>
      </c>
      <c r="B2" s="145" t="s">
        <v>0</v>
      </c>
      <c r="C2" s="145" t="s">
        <v>1</v>
      </c>
      <c r="D2" s="146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38.25">
      <c r="A3" s="37" t="s">
        <v>54</v>
      </c>
      <c r="B3" s="99" t="s">
        <v>295</v>
      </c>
      <c r="C3" s="36" t="s">
        <v>162</v>
      </c>
      <c r="D3" s="36">
        <v>500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1" customHeight="1">
      <c r="A4" s="37" t="s">
        <v>56</v>
      </c>
      <c r="B4" s="99" t="s">
        <v>421</v>
      </c>
      <c r="C4" s="36" t="s">
        <v>2</v>
      </c>
      <c r="D4" s="36">
        <v>500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38.25">
      <c r="A5" s="37" t="s">
        <v>57</v>
      </c>
      <c r="B5" s="99" t="s">
        <v>296</v>
      </c>
      <c r="C5" s="36" t="s">
        <v>162</v>
      </c>
      <c r="D5" s="36">
        <v>250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2.75">
      <c r="A6" s="234" t="s">
        <v>640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05" t="e">
        <f>SUM(O3:O5)</f>
        <v>#DIV/0!</v>
      </c>
      <c r="P6" s="208" t="e">
        <f>O6*1.2</f>
        <v>#DIV/0!</v>
      </c>
    </row>
    <row r="7" spans="1:9" ht="12.75">
      <c r="A7" s="31"/>
      <c r="B7" s="26"/>
      <c r="C7" s="26"/>
      <c r="D7" s="26"/>
      <c r="E7" s="122"/>
      <c r="F7" s="122"/>
      <c r="G7" s="122"/>
      <c r="H7" s="122"/>
      <c r="I7" s="122"/>
    </row>
    <row r="8" spans="2:9" ht="51">
      <c r="B8" s="190" t="s">
        <v>620</v>
      </c>
      <c r="C8" s="17"/>
      <c r="D8" s="17"/>
      <c r="E8" s="122"/>
      <c r="F8" s="122"/>
      <c r="G8" s="122"/>
      <c r="H8" s="122"/>
      <c r="I8" s="122"/>
    </row>
    <row r="9" spans="2:4" ht="25.5">
      <c r="B9" s="178" t="s">
        <v>622</v>
      </c>
      <c r="C9" s="192"/>
      <c r="D9" s="193"/>
    </row>
    <row r="10" spans="2:4" ht="114.75">
      <c r="B10" s="178" t="s">
        <v>642</v>
      </c>
      <c r="C10" s="193"/>
      <c r="D10" s="193"/>
    </row>
    <row r="11" spans="2:6" ht="25.5">
      <c r="B11" s="178" t="s">
        <v>630</v>
      </c>
      <c r="C11" s="193"/>
      <c r="D11" s="193"/>
      <c r="E11" s="191"/>
      <c r="F11" s="191"/>
    </row>
    <row r="12" spans="2:6" ht="12.75">
      <c r="B12" s="178"/>
      <c r="C12" s="193"/>
      <c r="D12" s="193"/>
      <c r="E12" s="193"/>
      <c r="F12" s="193"/>
    </row>
    <row r="13" spans="2:6" ht="78" customHeight="1">
      <c r="B13" s="219" t="s">
        <v>621</v>
      </c>
      <c r="C13" s="219"/>
      <c r="D13" s="219"/>
      <c r="E13" s="219"/>
      <c r="F13" s="219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3:F13"/>
    <mergeCell ref="A6:N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8515625" style="9" customWidth="1"/>
    <col min="13" max="13" width="10.8515625" style="9" customWidth="1"/>
    <col min="14" max="14" width="10.57421875" style="9" customWidth="1"/>
    <col min="15" max="15" width="10.00390625" style="9" customWidth="1"/>
    <col min="16" max="16" width="9.57421875" style="9" customWidth="1"/>
    <col min="17" max="16384" width="9.140625" style="9" customWidth="1"/>
  </cols>
  <sheetData>
    <row r="1" spans="1:9" s="18" customFormat="1" ht="25.5">
      <c r="A1" s="43" t="s">
        <v>422</v>
      </c>
      <c r="B1" s="92" t="s">
        <v>311</v>
      </c>
      <c r="C1" s="94"/>
      <c r="D1" s="94"/>
      <c r="E1" s="26"/>
      <c r="F1" s="26"/>
      <c r="G1" s="26"/>
      <c r="H1" s="26"/>
      <c r="I1" s="26"/>
    </row>
    <row r="2" spans="1:16" ht="95.25" customHeight="1">
      <c r="A2" s="144" t="s">
        <v>19</v>
      </c>
      <c r="B2" s="145" t="s">
        <v>0</v>
      </c>
      <c r="C2" s="145" t="s">
        <v>1</v>
      </c>
      <c r="D2" s="146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37" t="s">
        <v>54</v>
      </c>
      <c r="B3" s="35" t="s">
        <v>312</v>
      </c>
      <c r="C3" s="35" t="s">
        <v>11</v>
      </c>
      <c r="D3" s="35">
        <v>6000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37" t="s">
        <v>56</v>
      </c>
      <c r="B4" s="35" t="s">
        <v>313</v>
      </c>
      <c r="C4" s="35" t="s">
        <v>11</v>
      </c>
      <c r="D4" s="35">
        <v>2500</v>
      </c>
      <c r="E4" s="41"/>
      <c r="F4" s="41"/>
      <c r="G4" s="41"/>
      <c r="H4" s="41"/>
      <c r="I4" s="41"/>
      <c r="J4" s="196"/>
      <c r="K4" s="197">
        <f aca="true" t="shared" si="0" ref="K4:K28">J4*1.2</f>
        <v>0</v>
      </c>
      <c r="L4" s="198" t="e">
        <f aca="true" t="shared" si="1" ref="L4:L28">D4/I4</f>
        <v>#DIV/0!</v>
      </c>
      <c r="M4" s="199">
        <f aca="true" t="shared" si="2" ref="M4:M28">J4*I4</f>
        <v>0</v>
      </c>
      <c r="N4" s="199">
        <f aca="true" t="shared" si="3" ref="N4:N28">M4*1.2</f>
        <v>0</v>
      </c>
      <c r="O4" s="199" t="e">
        <f aca="true" t="shared" si="4" ref="O4:O28">L4*M4</f>
        <v>#DIV/0!</v>
      </c>
      <c r="P4" s="199" t="e">
        <f aca="true" t="shared" si="5" ref="P4:P29">O4*1.2</f>
        <v>#DIV/0!</v>
      </c>
    </row>
    <row r="5" spans="1:16" ht="25.5">
      <c r="A5" s="37" t="s">
        <v>57</v>
      </c>
      <c r="B5" s="35" t="s">
        <v>314</v>
      </c>
      <c r="C5" s="35" t="s">
        <v>11</v>
      </c>
      <c r="D5" s="35">
        <v>2500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37" t="s">
        <v>59</v>
      </c>
      <c r="B6" s="35" t="s">
        <v>315</v>
      </c>
      <c r="C6" s="35" t="s">
        <v>11</v>
      </c>
      <c r="D6" s="35">
        <v>2000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37" t="s">
        <v>52</v>
      </c>
      <c r="B7" s="35" t="s">
        <v>316</v>
      </c>
      <c r="C7" s="35" t="s">
        <v>11</v>
      </c>
      <c r="D7" s="35">
        <v>2000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38.25">
      <c r="A8" s="37" t="s">
        <v>60</v>
      </c>
      <c r="B8" s="35" t="s">
        <v>317</v>
      </c>
      <c r="C8" s="35" t="s">
        <v>11</v>
      </c>
      <c r="D8" s="35">
        <v>750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37" t="s">
        <v>61</v>
      </c>
      <c r="B9" s="35" t="s">
        <v>318</v>
      </c>
      <c r="C9" s="35" t="s">
        <v>11</v>
      </c>
      <c r="D9" s="35">
        <v>8000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38.25">
      <c r="A10" s="37" t="s">
        <v>63</v>
      </c>
      <c r="B10" s="35" t="s">
        <v>319</v>
      </c>
      <c r="C10" s="35" t="s">
        <v>11</v>
      </c>
      <c r="D10" s="35">
        <v>2000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38.25">
      <c r="A11" s="37" t="s">
        <v>65</v>
      </c>
      <c r="B11" s="35" t="s">
        <v>320</v>
      </c>
      <c r="C11" s="35" t="s">
        <v>11</v>
      </c>
      <c r="D11" s="35">
        <v>2000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38.25">
      <c r="A12" s="37" t="s">
        <v>67</v>
      </c>
      <c r="B12" s="35" t="s">
        <v>321</v>
      </c>
      <c r="C12" s="35" t="s">
        <v>11</v>
      </c>
      <c r="D12" s="35">
        <v>2000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37" t="s">
        <v>69</v>
      </c>
      <c r="B13" s="35" t="s">
        <v>322</v>
      </c>
      <c r="C13" s="35" t="s">
        <v>11</v>
      </c>
      <c r="D13" s="35">
        <v>300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25.5">
      <c r="A14" s="37" t="s">
        <v>71</v>
      </c>
      <c r="B14" s="35" t="s">
        <v>490</v>
      </c>
      <c r="C14" s="35" t="s">
        <v>11</v>
      </c>
      <c r="D14" s="35">
        <v>200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37" t="s">
        <v>73</v>
      </c>
      <c r="B15" s="35" t="s">
        <v>323</v>
      </c>
      <c r="C15" s="35" t="s">
        <v>11</v>
      </c>
      <c r="D15" s="35">
        <v>3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37" t="s">
        <v>74</v>
      </c>
      <c r="B16" s="35" t="s">
        <v>324</v>
      </c>
      <c r="C16" s="35" t="s">
        <v>11</v>
      </c>
      <c r="D16" s="35">
        <v>3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25.5">
      <c r="A17" s="37" t="s">
        <v>76</v>
      </c>
      <c r="B17" s="35" t="s">
        <v>325</v>
      </c>
      <c r="C17" s="35" t="s">
        <v>11</v>
      </c>
      <c r="D17" s="35">
        <v>10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25.5">
      <c r="A18" s="37" t="s">
        <v>78</v>
      </c>
      <c r="B18" s="35" t="s">
        <v>326</v>
      </c>
      <c r="C18" s="35" t="s">
        <v>11</v>
      </c>
      <c r="D18" s="35">
        <v>10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25.5">
      <c r="A19" s="37" t="s">
        <v>80</v>
      </c>
      <c r="B19" s="35" t="s">
        <v>327</v>
      </c>
      <c r="C19" s="35" t="s">
        <v>11</v>
      </c>
      <c r="D19" s="35">
        <v>10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5.75">
      <c r="A20" s="37" t="s">
        <v>82</v>
      </c>
      <c r="B20" s="35" t="s">
        <v>328</v>
      </c>
      <c r="C20" s="35" t="s">
        <v>11</v>
      </c>
      <c r="D20" s="35">
        <v>5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15.75">
      <c r="A21" s="37" t="s">
        <v>84</v>
      </c>
      <c r="B21" s="35" t="s">
        <v>329</v>
      </c>
      <c r="C21" s="35" t="s">
        <v>11</v>
      </c>
      <c r="D21" s="35">
        <v>5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15.75">
      <c r="A22" s="37" t="s">
        <v>86</v>
      </c>
      <c r="B22" s="35" t="s">
        <v>330</v>
      </c>
      <c r="C22" s="35" t="s">
        <v>11</v>
      </c>
      <c r="D22" s="35">
        <v>1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15.75">
      <c r="A23" s="37" t="s">
        <v>89</v>
      </c>
      <c r="B23" s="35" t="s">
        <v>331</v>
      </c>
      <c r="C23" s="35" t="s">
        <v>11</v>
      </c>
      <c r="D23" s="35">
        <v>1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25.5">
      <c r="A24" s="37" t="s">
        <v>368</v>
      </c>
      <c r="B24" s="35" t="s">
        <v>332</v>
      </c>
      <c r="C24" s="35" t="s">
        <v>11</v>
      </c>
      <c r="D24" s="35">
        <v>35000</v>
      </c>
      <c r="E24" s="53"/>
      <c r="F24" s="53"/>
      <c r="G24" s="53"/>
      <c r="H24" s="53"/>
      <c r="I24" s="53"/>
      <c r="J24" s="196"/>
      <c r="K24" s="197">
        <f t="shared" si="0"/>
        <v>0</v>
      </c>
      <c r="L24" s="198" t="e">
        <f t="shared" si="1"/>
        <v>#DIV/0!</v>
      </c>
      <c r="M24" s="199">
        <f t="shared" si="2"/>
        <v>0</v>
      </c>
      <c r="N24" s="199">
        <f t="shared" si="3"/>
        <v>0</v>
      </c>
      <c r="O24" s="199" t="e">
        <f t="shared" si="4"/>
        <v>#DIV/0!</v>
      </c>
      <c r="P24" s="199" t="e">
        <f t="shared" si="5"/>
        <v>#DIV/0!</v>
      </c>
    </row>
    <row r="25" spans="1:16" ht="25.5">
      <c r="A25" s="37" t="s">
        <v>369</v>
      </c>
      <c r="B25" s="35" t="s">
        <v>333</v>
      </c>
      <c r="C25" s="35" t="s">
        <v>11</v>
      </c>
      <c r="D25" s="35">
        <v>5000</v>
      </c>
      <c r="E25" s="53"/>
      <c r="F25" s="53"/>
      <c r="G25" s="53"/>
      <c r="H25" s="53"/>
      <c r="I25" s="53"/>
      <c r="J25" s="196"/>
      <c r="K25" s="197">
        <f t="shared" si="0"/>
        <v>0</v>
      </c>
      <c r="L25" s="198" t="e">
        <f t="shared" si="1"/>
        <v>#DIV/0!</v>
      </c>
      <c r="M25" s="199">
        <f t="shared" si="2"/>
        <v>0</v>
      </c>
      <c r="N25" s="199">
        <f t="shared" si="3"/>
        <v>0</v>
      </c>
      <c r="O25" s="199" t="e">
        <f t="shared" si="4"/>
        <v>#DIV/0!</v>
      </c>
      <c r="P25" s="199" t="e">
        <f t="shared" si="5"/>
        <v>#DIV/0!</v>
      </c>
    </row>
    <row r="26" spans="1:16" ht="25.5">
      <c r="A26" s="37" t="s">
        <v>370</v>
      </c>
      <c r="B26" s="35" t="s">
        <v>334</v>
      </c>
      <c r="C26" s="35" t="s">
        <v>11</v>
      </c>
      <c r="D26" s="35">
        <v>5000</v>
      </c>
      <c r="E26" s="53"/>
      <c r="F26" s="53"/>
      <c r="G26" s="53"/>
      <c r="H26" s="53"/>
      <c r="I26" s="53"/>
      <c r="J26" s="196"/>
      <c r="K26" s="197">
        <f t="shared" si="0"/>
        <v>0</v>
      </c>
      <c r="L26" s="198" t="e">
        <f t="shared" si="1"/>
        <v>#DIV/0!</v>
      </c>
      <c r="M26" s="199">
        <f t="shared" si="2"/>
        <v>0</v>
      </c>
      <c r="N26" s="199">
        <f t="shared" si="3"/>
        <v>0</v>
      </c>
      <c r="O26" s="199" t="e">
        <f t="shared" si="4"/>
        <v>#DIV/0!</v>
      </c>
      <c r="P26" s="199" t="e">
        <f t="shared" si="5"/>
        <v>#DIV/0!</v>
      </c>
    </row>
    <row r="27" spans="1:16" ht="25.5">
      <c r="A27" s="37" t="s">
        <v>371</v>
      </c>
      <c r="B27" s="35" t="s">
        <v>335</v>
      </c>
      <c r="C27" s="35" t="s">
        <v>11</v>
      </c>
      <c r="D27" s="35">
        <v>5000</v>
      </c>
      <c r="E27" s="53"/>
      <c r="F27" s="53"/>
      <c r="G27" s="53"/>
      <c r="H27" s="53"/>
      <c r="I27" s="53"/>
      <c r="J27" s="196"/>
      <c r="K27" s="197">
        <f t="shared" si="0"/>
        <v>0</v>
      </c>
      <c r="L27" s="198" t="e">
        <f t="shared" si="1"/>
        <v>#DIV/0!</v>
      </c>
      <c r="M27" s="199">
        <f t="shared" si="2"/>
        <v>0</v>
      </c>
      <c r="N27" s="199">
        <f t="shared" si="3"/>
        <v>0</v>
      </c>
      <c r="O27" s="199" t="e">
        <f t="shared" si="4"/>
        <v>#DIV/0!</v>
      </c>
      <c r="P27" s="199" t="e">
        <f t="shared" si="5"/>
        <v>#DIV/0!</v>
      </c>
    </row>
    <row r="28" spans="1:16" ht="15.75">
      <c r="A28" s="37" t="s">
        <v>372</v>
      </c>
      <c r="B28" s="35" t="s">
        <v>336</v>
      </c>
      <c r="C28" s="35" t="s">
        <v>11</v>
      </c>
      <c r="D28" s="35">
        <v>5000</v>
      </c>
      <c r="E28" s="53"/>
      <c r="F28" s="53"/>
      <c r="G28" s="53"/>
      <c r="H28" s="53"/>
      <c r="I28" s="53"/>
      <c r="J28" s="196"/>
      <c r="K28" s="197">
        <f t="shared" si="0"/>
        <v>0</v>
      </c>
      <c r="L28" s="198" t="e">
        <f t="shared" si="1"/>
        <v>#DIV/0!</v>
      </c>
      <c r="M28" s="199">
        <f t="shared" si="2"/>
        <v>0</v>
      </c>
      <c r="N28" s="199">
        <f t="shared" si="3"/>
        <v>0</v>
      </c>
      <c r="O28" s="199" t="e">
        <f t="shared" si="4"/>
        <v>#DIV/0!</v>
      </c>
      <c r="P28" s="199" t="e">
        <f t="shared" si="5"/>
        <v>#DIV/0!</v>
      </c>
    </row>
    <row r="29" spans="1:16" ht="12.75">
      <c r="A29" s="234" t="s">
        <v>640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05" t="e">
        <f>SUM(O3:O28)</f>
        <v>#DIV/0!</v>
      </c>
      <c r="P29" s="208" t="e">
        <f t="shared" si="5"/>
        <v>#DIV/0!</v>
      </c>
    </row>
    <row r="31" spans="2:4" ht="51">
      <c r="B31" s="190" t="s">
        <v>620</v>
      </c>
      <c r="C31" s="17"/>
      <c r="D31" s="17"/>
    </row>
    <row r="32" spans="2:4" ht="25.5">
      <c r="B32" s="178" t="s">
        <v>622</v>
      </c>
      <c r="C32" s="192"/>
      <c r="D32" s="193"/>
    </row>
    <row r="33" spans="2:4" ht="114.75">
      <c r="B33" s="178" t="s">
        <v>642</v>
      </c>
      <c r="C33" s="193"/>
      <c r="D33" s="193"/>
    </row>
    <row r="34" spans="2:4" ht="25.5">
      <c r="B34" s="178" t="s">
        <v>630</v>
      </c>
      <c r="C34" s="193"/>
      <c r="D34" s="193"/>
    </row>
    <row r="35" spans="2:4" ht="12.75">
      <c r="B35" s="178"/>
      <c r="C35" s="193"/>
      <c r="D35" s="193"/>
    </row>
    <row r="36" spans="2:6" ht="78" customHeight="1">
      <c r="B36" s="219" t="s">
        <v>621</v>
      </c>
      <c r="C36" s="219"/>
      <c r="D36" s="219"/>
      <c r="E36" s="219"/>
      <c r="F36" s="219"/>
    </row>
  </sheetData>
  <sheetProtection/>
  <mergeCells count="2">
    <mergeCell ref="B36:F36"/>
    <mergeCell ref="A29:N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8515625" style="9" customWidth="1"/>
    <col min="13" max="13" width="10.7109375" style="9" customWidth="1"/>
    <col min="14" max="14" width="10.8515625" style="9" customWidth="1"/>
    <col min="15" max="16384" width="9.140625" style="9" customWidth="1"/>
  </cols>
  <sheetData>
    <row r="1" spans="1:9" ht="67.5" customHeight="1">
      <c r="A1" s="43" t="s">
        <v>423</v>
      </c>
      <c r="B1" s="107" t="s">
        <v>130</v>
      </c>
      <c r="C1" s="38"/>
      <c r="D1" s="38"/>
      <c r="E1" s="26"/>
      <c r="F1" s="26"/>
      <c r="G1" s="26"/>
      <c r="H1" s="26"/>
      <c r="I1" s="26"/>
    </row>
    <row r="2" spans="1:16" s="26" customFormat="1" ht="91.5" customHeight="1">
      <c r="A2" s="27" t="s">
        <v>14</v>
      </c>
      <c r="B2" s="137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37" t="s">
        <v>54</v>
      </c>
      <c r="B3" s="35" t="s">
        <v>131</v>
      </c>
      <c r="C3" s="41" t="s">
        <v>2</v>
      </c>
      <c r="D3" s="41">
        <v>75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37" t="s">
        <v>56</v>
      </c>
      <c r="B4" s="35" t="s">
        <v>132</v>
      </c>
      <c r="C4" s="41" t="s">
        <v>2</v>
      </c>
      <c r="D4" s="41">
        <v>75</v>
      </c>
      <c r="E4" s="41"/>
      <c r="F4" s="41"/>
      <c r="G4" s="41"/>
      <c r="H4" s="41"/>
      <c r="I4" s="41"/>
      <c r="J4" s="196"/>
      <c r="K4" s="197">
        <f aca="true" t="shared" si="0" ref="K4:K13">J4*1.2</f>
        <v>0</v>
      </c>
      <c r="L4" s="198" t="e">
        <f aca="true" t="shared" si="1" ref="L4:L13">D4/I4</f>
        <v>#DIV/0!</v>
      </c>
      <c r="M4" s="199">
        <f aca="true" t="shared" si="2" ref="M4:M13">J4*I4</f>
        <v>0</v>
      </c>
      <c r="N4" s="199">
        <f aca="true" t="shared" si="3" ref="N4:N13">M4*1.2</f>
        <v>0</v>
      </c>
      <c r="O4" s="199" t="e">
        <f aca="true" t="shared" si="4" ref="O4:O13">L4*M4</f>
        <v>#DIV/0!</v>
      </c>
      <c r="P4" s="199" t="e">
        <f aca="true" t="shared" si="5" ref="P4:P14">O4*1.2</f>
        <v>#DIV/0!</v>
      </c>
    </row>
    <row r="5" spans="1:16" ht="15.75">
      <c r="A5" s="37" t="s">
        <v>57</v>
      </c>
      <c r="B5" s="35" t="s">
        <v>133</v>
      </c>
      <c r="C5" s="41" t="s">
        <v>2</v>
      </c>
      <c r="D5" s="41">
        <v>75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37" t="s">
        <v>59</v>
      </c>
      <c r="B6" s="35" t="s">
        <v>134</v>
      </c>
      <c r="C6" s="41" t="s">
        <v>2</v>
      </c>
      <c r="D6" s="41">
        <v>75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37" t="s">
        <v>52</v>
      </c>
      <c r="B7" s="35" t="s">
        <v>135</v>
      </c>
      <c r="C7" s="49" t="s">
        <v>3</v>
      </c>
      <c r="D7" s="49">
        <v>800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37" t="s">
        <v>60</v>
      </c>
      <c r="B8" s="35" t="s">
        <v>136</v>
      </c>
      <c r="C8" s="49" t="s">
        <v>3</v>
      </c>
      <c r="D8" s="49">
        <v>600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37" t="s">
        <v>61</v>
      </c>
      <c r="B9" s="85" t="s">
        <v>137</v>
      </c>
      <c r="C9" s="57" t="s">
        <v>3</v>
      </c>
      <c r="D9" s="57">
        <v>600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37" t="s">
        <v>63</v>
      </c>
      <c r="B10" s="85" t="s">
        <v>138</v>
      </c>
      <c r="C10" s="57" t="s">
        <v>3</v>
      </c>
      <c r="D10" s="57">
        <v>60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72" t="s">
        <v>65</v>
      </c>
      <c r="B11" s="85" t="s">
        <v>139</v>
      </c>
      <c r="C11" s="57" t="s">
        <v>3</v>
      </c>
      <c r="D11" s="57">
        <v>60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5.75">
      <c r="A12" s="72" t="s">
        <v>67</v>
      </c>
      <c r="B12" s="85" t="s">
        <v>140</v>
      </c>
      <c r="C12" s="53" t="s">
        <v>2</v>
      </c>
      <c r="D12" s="53">
        <v>1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72" t="s">
        <v>69</v>
      </c>
      <c r="B13" s="85" t="s">
        <v>141</v>
      </c>
      <c r="C13" s="53" t="s">
        <v>2</v>
      </c>
      <c r="D13" s="53">
        <v>1632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12.75">
      <c r="A14" s="220" t="s">
        <v>640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05" t="e">
        <f>SUM(O3:O13)</f>
        <v>#DIV/0!</v>
      </c>
      <c r="P14" s="208" t="e">
        <f t="shared" si="5"/>
        <v>#DIV/0!</v>
      </c>
    </row>
    <row r="15" spans="5:6" ht="12.75">
      <c r="E15" s="193"/>
      <c r="F15" s="193"/>
    </row>
    <row r="16" spans="2:6" ht="51">
      <c r="B16" s="190" t="s">
        <v>620</v>
      </c>
      <c r="C16" s="17"/>
      <c r="D16" s="17"/>
      <c r="E16" s="54"/>
      <c r="F16" s="54"/>
    </row>
    <row r="17" spans="2:6" ht="25.5">
      <c r="B17" s="178" t="s">
        <v>622</v>
      </c>
      <c r="C17" s="192"/>
      <c r="D17" s="193"/>
      <c r="E17" s="193"/>
      <c r="F17" s="193"/>
    </row>
    <row r="18" spans="2:6" ht="114.75">
      <c r="B18" s="178" t="s">
        <v>642</v>
      </c>
      <c r="C18" s="193"/>
      <c r="D18" s="193"/>
      <c r="E18" s="193"/>
      <c r="F18" s="193"/>
    </row>
    <row r="19" spans="2:6" ht="25.5">
      <c r="B19" s="178" t="s">
        <v>630</v>
      </c>
      <c r="C19" s="193"/>
      <c r="D19" s="193"/>
      <c r="E19" s="193"/>
      <c r="F19" s="193"/>
    </row>
    <row r="20" spans="2:4" ht="12.75">
      <c r="B20" s="178"/>
      <c r="C20" s="193"/>
      <c r="D20" s="193"/>
    </row>
    <row r="21" spans="2:6" ht="78" customHeight="1">
      <c r="B21" s="219" t="s">
        <v>621</v>
      </c>
      <c r="C21" s="219"/>
      <c r="D21" s="219"/>
      <c r="E21" s="219"/>
      <c r="F21" s="219"/>
    </row>
  </sheetData>
  <sheetProtection/>
  <mergeCells count="2">
    <mergeCell ref="B21:F21"/>
    <mergeCell ref="A14:N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5" sqref="B15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710937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57421875" style="9" customWidth="1"/>
    <col min="13" max="14" width="10.00390625" style="9" customWidth="1"/>
    <col min="15" max="16384" width="9.140625" style="9" customWidth="1"/>
  </cols>
  <sheetData>
    <row r="1" spans="1:9" ht="67.5" customHeight="1">
      <c r="A1" s="138" t="s">
        <v>424</v>
      </c>
      <c r="B1" s="139" t="s">
        <v>142</v>
      </c>
      <c r="C1" s="108"/>
      <c r="D1" s="108"/>
      <c r="E1" s="26"/>
      <c r="F1" s="26"/>
      <c r="G1" s="26"/>
      <c r="H1" s="26"/>
      <c r="I1" s="26"/>
    </row>
    <row r="2" spans="1:16" s="26" customFormat="1" ht="96.75" customHeight="1">
      <c r="A2" s="27" t="s">
        <v>14</v>
      </c>
      <c r="B2" s="137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143" t="s">
        <v>54</v>
      </c>
      <c r="B3" s="97" t="s">
        <v>143</v>
      </c>
      <c r="C3" s="27" t="s">
        <v>144</v>
      </c>
      <c r="D3" s="27">
        <v>10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143" t="s">
        <v>56</v>
      </c>
      <c r="B4" s="40" t="s">
        <v>145</v>
      </c>
      <c r="C4" s="27" t="s">
        <v>3</v>
      </c>
      <c r="D4" s="27">
        <v>250</v>
      </c>
      <c r="E4" s="41"/>
      <c r="F4" s="41"/>
      <c r="G4" s="41"/>
      <c r="H4" s="41"/>
      <c r="I4" s="41"/>
      <c r="J4" s="196"/>
      <c r="K4" s="197">
        <f aca="true" t="shared" si="0" ref="K4:K10">J4*1.2</f>
        <v>0</v>
      </c>
      <c r="L4" s="198" t="e">
        <f aca="true" t="shared" si="1" ref="L4:L10">D4/I4</f>
        <v>#DIV/0!</v>
      </c>
      <c r="M4" s="199">
        <f aca="true" t="shared" si="2" ref="M4:M10">J4*I4</f>
        <v>0</v>
      </c>
      <c r="N4" s="199">
        <f aca="true" t="shared" si="3" ref="N4:N10">M4*1.2</f>
        <v>0</v>
      </c>
      <c r="O4" s="199" t="e">
        <f aca="true" t="shared" si="4" ref="O4:O10">L4*M4</f>
        <v>#DIV/0!</v>
      </c>
      <c r="P4" s="199" t="e">
        <f aca="true" t="shared" si="5" ref="P4:P11">O4*1.2</f>
        <v>#DIV/0!</v>
      </c>
    </row>
    <row r="5" spans="1:16" ht="15.75">
      <c r="A5" s="143" t="s">
        <v>57</v>
      </c>
      <c r="B5" s="40" t="s">
        <v>146</v>
      </c>
      <c r="C5" s="27" t="s">
        <v>13</v>
      </c>
      <c r="D5" s="27">
        <v>10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143" t="s">
        <v>59</v>
      </c>
      <c r="B6" s="40" t="s">
        <v>147</v>
      </c>
      <c r="C6" s="27" t="s">
        <v>2</v>
      </c>
      <c r="D6" s="27">
        <v>3000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143" t="s">
        <v>52</v>
      </c>
      <c r="B7" s="40" t="s">
        <v>148</v>
      </c>
      <c r="C7" s="27" t="s">
        <v>2</v>
      </c>
      <c r="D7" s="27">
        <v>2880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143" t="s">
        <v>60</v>
      </c>
      <c r="B8" s="40" t="s">
        <v>149</v>
      </c>
      <c r="C8" s="27" t="s">
        <v>2</v>
      </c>
      <c r="D8" s="27">
        <v>2880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73" t="s">
        <v>61</v>
      </c>
      <c r="B9" s="40" t="s">
        <v>150</v>
      </c>
      <c r="C9" s="15" t="s">
        <v>2</v>
      </c>
      <c r="D9" s="15">
        <v>2880</v>
      </c>
      <c r="E9" s="53"/>
      <c r="F9" s="53"/>
      <c r="G9" s="53"/>
      <c r="H9" s="53"/>
      <c r="I9" s="41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73" t="s">
        <v>63</v>
      </c>
      <c r="B10" s="40" t="s">
        <v>151</v>
      </c>
      <c r="C10" s="15" t="s">
        <v>2</v>
      </c>
      <c r="D10" s="15">
        <v>1500</v>
      </c>
      <c r="E10" s="53"/>
      <c r="F10" s="53"/>
      <c r="G10" s="53"/>
      <c r="H10" s="53"/>
      <c r="I10" s="41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2.75">
      <c r="A11" s="220" t="s">
        <v>640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05" t="e">
        <f>SUM(O3:O10)</f>
        <v>#DIV/0!</v>
      </c>
      <c r="P11" s="208" t="e">
        <f t="shared" si="5"/>
        <v>#DIV/0!</v>
      </c>
    </row>
    <row r="12" spans="5:6" ht="12.75">
      <c r="E12" s="193"/>
      <c r="F12" s="193"/>
    </row>
    <row r="13" spans="2:6" ht="51">
      <c r="B13" s="190" t="s">
        <v>620</v>
      </c>
      <c r="C13" s="17"/>
      <c r="D13" s="17"/>
      <c r="E13" s="193"/>
      <c r="F13" s="193"/>
    </row>
    <row r="14" spans="2:6" ht="25.5">
      <c r="B14" s="178" t="s">
        <v>622</v>
      </c>
      <c r="C14" s="192"/>
      <c r="D14" s="193"/>
      <c r="E14" s="193"/>
      <c r="F14" s="193"/>
    </row>
    <row r="15" spans="2:6" ht="114.75">
      <c r="B15" s="178" t="s">
        <v>642</v>
      </c>
      <c r="C15" s="193"/>
      <c r="D15" s="193"/>
      <c r="E15" s="193"/>
      <c r="F15" s="193"/>
    </row>
    <row r="16" spans="2:6" ht="25.5">
      <c r="B16" s="178" t="s">
        <v>630</v>
      </c>
      <c r="C16" s="193"/>
      <c r="D16" s="193"/>
      <c r="E16" s="54"/>
      <c r="F16" s="54"/>
    </row>
    <row r="17" spans="2:6" ht="12.75">
      <c r="B17" s="178"/>
      <c r="C17" s="193"/>
      <c r="D17" s="193"/>
      <c r="E17" s="193"/>
      <c r="F17" s="193"/>
    </row>
    <row r="18" spans="2:6" ht="78" customHeight="1">
      <c r="B18" s="219" t="s">
        <v>621</v>
      </c>
      <c r="C18" s="219"/>
      <c r="D18" s="219"/>
      <c r="E18" s="219"/>
      <c r="F18" s="219"/>
    </row>
    <row r="19" spans="5:6" ht="12.75">
      <c r="E19" s="193"/>
      <c r="F19" s="193"/>
    </row>
  </sheetData>
  <sheetProtection/>
  <mergeCells count="2">
    <mergeCell ref="B18:F18"/>
    <mergeCell ref="A11:N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421875" style="9" customWidth="1"/>
    <col min="13" max="13" width="10.00390625" style="9" customWidth="1"/>
    <col min="14" max="14" width="10.421875" style="9" customWidth="1"/>
    <col min="15" max="16384" width="9.140625" style="9" customWidth="1"/>
  </cols>
  <sheetData>
    <row r="1" spans="1:9" ht="67.5" customHeight="1">
      <c r="A1" s="138" t="s">
        <v>425</v>
      </c>
      <c r="B1" s="139" t="s">
        <v>152</v>
      </c>
      <c r="C1" s="140"/>
      <c r="D1" s="140"/>
      <c r="E1" s="26"/>
      <c r="F1" s="26"/>
      <c r="G1" s="26"/>
      <c r="H1" s="26"/>
      <c r="I1" s="26"/>
    </row>
    <row r="2" spans="1:16" s="26" customFormat="1" ht="96" customHeight="1">
      <c r="A2" s="27" t="s">
        <v>14</v>
      </c>
      <c r="B2" s="137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141">
        <v>1</v>
      </c>
      <c r="B3" s="142" t="s">
        <v>153</v>
      </c>
      <c r="C3" s="141" t="s">
        <v>154</v>
      </c>
      <c r="D3" s="76">
        <v>1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2.75">
      <c r="A4" s="235" t="s">
        <v>640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05" t="e">
        <f>SUM(O3)</f>
        <v>#DIV/0!</v>
      </c>
      <c r="P4" s="208" t="e">
        <f>O4*1.2</f>
        <v>#DIV/0!</v>
      </c>
    </row>
    <row r="5" spans="1:9" ht="12.75">
      <c r="A5" s="31"/>
      <c r="B5" s="26"/>
      <c r="C5" s="26"/>
      <c r="D5" s="26"/>
      <c r="E5" s="122"/>
      <c r="F5" s="122"/>
      <c r="G5" s="122"/>
      <c r="H5" s="122"/>
      <c r="I5" s="122"/>
    </row>
    <row r="6" spans="2:9" ht="51">
      <c r="B6" s="190" t="s">
        <v>620</v>
      </c>
      <c r="C6" s="17"/>
      <c r="D6" s="17"/>
      <c r="E6" s="122"/>
      <c r="F6" s="122"/>
      <c r="G6" s="122"/>
      <c r="H6" s="122"/>
      <c r="I6" s="122"/>
    </row>
    <row r="7" spans="2:9" ht="25.5">
      <c r="B7" s="178" t="s">
        <v>622</v>
      </c>
      <c r="C7" s="192"/>
      <c r="D7" s="193"/>
      <c r="E7" s="122"/>
      <c r="F7" s="122"/>
      <c r="G7" s="122"/>
      <c r="H7" s="122"/>
      <c r="I7" s="122"/>
    </row>
    <row r="8" spans="2:9" ht="114.75">
      <c r="B8" s="178" t="s">
        <v>642</v>
      </c>
      <c r="C8" s="193"/>
      <c r="D8" s="193"/>
      <c r="E8" s="122"/>
      <c r="F8" s="122"/>
      <c r="G8" s="122"/>
      <c r="H8" s="122"/>
      <c r="I8" s="122"/>
    </row>
    <row r="9" spans="2:4" ht="25.5">
      <c r="B9" s="178" t="s">
        <v>630</v>
      </c>
      <c r="C9" s="193"/>
      <c r="D9" s="193"/>
    </row>
    <row r="10" spans="2:4" ht="12.75">
      <c r="B10" s="178"/>
      <c r="C10" s="193"/>
      <c r="D10" s="193"/>
    </row>
    <row r="11" spans="2:6" ht="78" customHeight="1">
      <c r="B11" s="219" t="s">
        <v>621</v>
      </c>
      <c r="C11" s="219"/>
      <c r="D11" s="219"/>
      <c r="E11" s="219"/>
      <c r="F11" s="219"/>
    </row>
    <row r="12" spans="5:6" ht="12.75">
      <c r="E12" s="193"/>
      <c r="F12" s="193"/>
    </row>
    <row r="13" spans="5:6" ht="12.75">
      <c r="E13" s="193"/>
      <c r="F13" s="193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1:F11"/>
    <mergeCell ref="A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28125" style="9" customWidth="1"/>
    <col min="13" max="13" width="10.140625" style="9" customWidth="1"/>
    <col min="14" max="14" width="9.8515625" style="9" customWidth="1"/>
    <col min="15" max="16384" width="9.140625" style="9" customWidth="1"/>
  </cols>
  <sheetData>
    <row r="1" spans="1:9" ht="67.5" customHeight="1">
      <c r="A1" s="103" t="s">
        <v>426</v>
      </c>
      <c r="B1" s="64" t="s">
        <v>155</v>
      </c>
      <c r="C1" s="122"/>
      <c r="D1" s="122"/>
      <c r="E1" s="26"/>
      <c r="F1" s="26"/>
      <c r="G1" s="26"/>
      <c r="H1" s="26"/>
      <c r="I1" s="26"/>
    </row>
    <row r="2" spans="1:16" s="26" customFormat="1" ht="93" customHeight="1">
      <c r="A2" s="27" t="s">
        <v>14</v>
      </c>
      <c r="B2" s="137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67" t="s">
        <v>54</v>
      </c>
      <c r="B3" s="60" t="s">
        <v>156</v>
      </c>
      <c r="C3" s="41" t="s">
        <v>3</v>
      </c>
      <c r="D3" s="41">
        <v>500</v>
      </c>
      <c r="E3" s="41"/>
      <c r="F3" s="41"/>
      <c r="G3" s="41"/>
      <c r="H3" s="41"/>
      <c r="I3" s="41"/>
      <c r="J3" s="196"/>
      <c r="K3" s="197">
        <f aca="true" t="shared" si="0" ref="K3:K8">J3*1.2</f>
        <v>0</v>
      </c>
      <c r="L3" s="198" t="e">
        <f aca="true" t="shared" si="1" ref="L3:L8">D3/I3</f>
        <v>#DIV/0!</v>
      </c>
      <c r="M3" s="199">
        <f aca="true" t="shared" si="2" ref="M3:M8">J3*I3</f>
        <v>0</v>
      </c>
      <c r="N3" s="199">
        <f aca="true" t="shared" si="3" ref="N3:N8">M3*1.2</f>
        <v>0</v>
      </c>
      <c r="O3" s="199" t="e">
        <f aca="true" t="shared" si="4" ref="O3:O8">L3*M3</f>
        <v>#DIV/0!</v>
      </c>
      <c r="P3" s="199" t="e">
        <f>O3*1.2</f>
        <v>#DIV/0!</v>
      </c>
    </row>
    <row r="4" spans="1:16" ht="15.75">
      <c r="A4" s="67" t="s">
        <v>56</v>
      </c>
      <c r="B4" s="40" t="s">
        <v>157</v>
      </c>
      <c r="C4" s="41" t="s">
        <v>3</v>
      </c>
      <c r="D4" s="41">
        <v>250</v>
      </c>
      <c r="E4" s="41"/>
      <c r="F4" s="41"/>
      <c r="G4" s="41"/>
      <c r="H4" s="41"/>
      <c r="I4" s="41"/>
      <c r="J4" s="196"/>
      <c r="K4" s="197">
        <f t="shared" si="0"/>
        <v>0</v>
      </c>
      <c r="L4" s="198" t="e">
        <f t="shared" si="1"/>
        <v>#DIV/0!</v>
      </c>
      <c r="M4" s="199">
        <f t="shared" si="2"/>
        <v>0</v>
      </c>
      <c r="N4" s="199">
        <f t="shared" si="3"/>
        <v>0</v>
      </c>
      <c r="O4" s="199" t="e">
        <f t="shared" si="4"/>
        <v>#DIV/0!</v>
      </c>
      <c r="P4" s="199" t="e">
        <f aca="true" t="shared" si="5" ref="P4:P9">O4*1.2</f>
        <v>#DIV/0!</v>
      </c>
    </row>
    <row r="5" spans="1:16" ht="15.75">
      <c r="A5" s="67" t="s">
        <v>57</v>
      </c>
      <c r="B5" s="40" t="s">
        <v>158</v>
      </c>
      <c r="C5" s="41" t="s">
        <v>3</v>
      </c>
      <c r="D5" s="41">
        <v>2500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67" t="s">
        <v>59</v>
      </c>
      <c r="B6" s="40" t="s">
        <v>159</v>
      </c>
      <c r="C6" s="41" t="s">
        <v>3</v>
      </c>
      <c r="D6" s="41">
        <v>5000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67" t="s">
        <v>52</v>
      </c>
      <c r="B7" s="40" t="s">
        <v>160</v>
      </c>
      <c r="C7" s="41" t="s">
        <v>3</v>
      </c>
      <c r="D7" s="41">
        <v>100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67" t="s">
        <v>60</v>
      </c>
      <c r="B8" s="40" t="s">
        <v>161</v>
      </c>
      <c r="C8" s="41" t="s">
        <v>3</v>
      </c>
      <c r="D8" s="41">
        <v>1000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2.75">
      <c r="A9" s="220" t="s">
        <v>640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05" t="e">
        <f>SUM(O3:O8)</f>
        <v>#DIV/0!</v>
      </c>
      <c r="P9" s="208" t="e">
        <f t="shared" si="5"/>
        <v>#DIV/0!</v>
      </c>
    </row>
    <row r="11" spans="2:6" ht="51">
      <c r="B11" s="190" t="s">
        <v>620</v>
      </c>
      <c r="C11" s="17"/>
      <c r="D11" s="17"/>
      <c r="E11" s="191"/>
      <c r="F11" s="191"/>
    </row>
    <row r="12" spans="2:6" ht="25.5">
      <c r="B12" s="178" t="s">
        <v>622</v>
      </c>
      <c r="C12" s="192"/>
      <c r="D12" s="193"/>
      <c r="E12" s="193"/>
      <c r="F12" s="193"/>
    </row>
    <row r="13" spans="2:6" ht="114.75">
      <c r="B13" s="178" t="s">
        <v>642</v>
      </c>
      <c r="C13" s="193"/>
      <c r="D13" s="193"/>
      <c r="E13" s="193"/>
      <c r="F13" s="193"/>
    </row>
    <row r="14" spans="2:6" ht="25.5">
      <c r="B14" s="178" t="s">
        <v>630</v>
      </c>
      <c r="C14" s="193"/>
      <c r="D14" s="193"/>
      <c r="E14" s="193"/>
      <c r="F14" s="193"/>
    </row>
    <row r="15" spans="2:6" ht="12.75">
      <c r="B15" s="178"/>
      <c r="C15" s="193"/>
      <c r="D15" s="193"/>
      <c r="E15" s="193"/>
      <c r="F15" s="193"/>
    </row>
    <row r="16" spans="2:6" ht="78" customHeight="1">
      <c r="B16" s="219" t="s">
        <v>621</v>
      </c>
      <c r="C16" s="219"/>
      <c r="D16" s="219"/>
      <c r="E16" s="219"/>
      <c r="F16" s="219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6:F16"/>
    <mergeCell ref="A9:N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9">
      <selection activeCell="B28" sqref="B28"/>
    </sheetView>
  </sheetViews>
  <sheetFormatPr defaultColWidth="9.140625" defaultRowHeight="12.75"/>
  <cols>
    <col min="1" max="1" width="6.7109375" style="54" customWidth="1"/>
    <col min="2" max="2" width="69.140625" style="9" customWidth="1"/>
    <col min="3" max="3" width="7.00390625" style="54" bestFit="1" customWidth="1"/>
    <col min="4" max="4" width="12.00390625" style="54" bestFit="1" customWidth="1"/>
    <col min="5" max="5" width="15.140625" style="9" customWidth="1"/>
    <col min="6" max="6" width="14.57421875" style="9" bestFit="1" customWidth="1"/>
    <col min="7" max="7" width="11.28125" style="9" bestFit="1" customWidth="1"/>
    <col min="8" max="8" width="16.57421875" style="9" customWidth="1"/>
    <col min="9" max="9" width="10.28125" style="9" customWidth="1"/>
    <col min="10" max="11" width="9.140625" style="9" customWidth="1"/>
    <col min="12" max="12" width="10.8515625" style="9" customWidth="1"/>
    <col min="13" max="16384" width="9.140625" style="9" customWidth="1"/>
  </cols>
  <sheetData>
    <row r="1" spans="1:9" ht="67.5" customHeight="1">
      <c r="A1" s="103" t="s">
        <v>359</v>
      </c>
      <c r="B1" s="64" t="s">
        <v>181</v>
      </c>
      <c r="C1" s="38"/>
      <c r="D1" s="38"/>
      <c r="E1" s="26"/>
      <c r="F1" s="26"/>
      <c r="G1" s="26"/>
      <c r="H1" s="26"/>
      <c r="I1" s="26"/>
    </row>
    <row r="2" spans="1:16" ht="121.5" customHeight="1">
      <c r="A2" s="109" t="s">
        <v>14</v>
      </c>
      <c r="B2" s="110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185" t="s">
        <v>54</v>
      </c>
      <c r="B3" s="186" t="s">
        <v>629</v>
      </c>
      <c r="C3" s="39" t="s">
        <v>162</v>
      </c>
      <c r="D3" s="39">
        <v>8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67" t="s">
        <v>56</v>
      </c>
      <c r="B4" s="187" t="s">
        <v>163</v>
      </c>
      <c r="C4" s="27" t="s">
        <v>162</v>
      </c>
      <c r="D4" s="27">
        <v>5</v>
      </c>
      <c r="E4" s="41"/>
      <c r="F4" s="41"/>
      <c r="G4" s="41"/>
      <c r="H4" s="41"/>
      <c r="I4" s="41"/>
      <c r="J4" s="196"/>
      <c r="K4" s="197">
        <f aca="true" t="shared" si="0" ref="K4:K23">J4*1.2</f>
        <v>0</v>
      </c>
      <c r="L4" s="198" t="e">
        <f aca="true" t="shared" si="1" ref="L4:L23">D4/I4</f>
        <v>#DIV/0!</v>
      </c>
      <c r="M4" s="199">
        <f aca="true" t="shared" si="2" ref="M4:M23">J4*I4</f>
        <v>0</v>
      </c>
      <c r="N4" s="199">
        <f aca="true" t="shared" si="3" ref="N4:N23">M4*1.2</f>
        <v>0</v>
      </c>
      <c r="O4" s="199" t="e">
        <f aca="true" t="shared" si="4" ref="O4:O23">L4*M4</f>
        <v>#DIV/0!</v>
      </c>
      <c r="P4" s="199" t="e">
        <f aca="true" t="shared" si="5" ref="P4:P24">O4*1.2</f>
        <v>#DIV/0!</v>
      </c>
    </row>
    <row r="5" spans="1:16" ht="25.5">
      <c r="A5" s="67" t="s">
        <v>57</v>
      </c>
      <c r="B5" s="187" t="s">
        <v>164</v>
      </c>
      <c r="C5" s="27" t="s">
        <v>162</v>
      </c>
      <c r="D5" s="27">
        <v>5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38.25">
      <c r="A6" s="67" t="s">
        <v>59</v>
      </c>
      <c r="B6" s="187" t="s">
        <v>165</v>
      </c>
      <c r="C6" s="27" t="s">
        <v>162</v>
      </c>
      <c r="D6" s="27">
        <v>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67" t="s">
        <v>60</v>
      </c>
      <c r="B7" s="187" t="s">
        <v>166</v>
      </c>
      <c r="C7" s="27" t="s">
        <v>162</v>
      </c>
      <c r="D7" s="27">
        <v>5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38.25">
      <c r="A8" s="67" t="s">
        <v>61</v>
      </c>
      <c r="B8" s="187" t="s">
        <v>167</v>
      </c>
      <c r="C8" s="27" t="s">
        <v>162</v>
      </c>
      <c r="D8" s="27">
        <v>3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38.25">
      <c r="A9" s="42" t="s">
        <v>63</v>
      </c>
      <c r="B9" s="44" t="s">
        <v>168</v>
      </c>
      <c r="C9" s="15" t="s">
        <v>162</v>
      </c>
      <c r="D9" s="15">
        <v>7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25.5">
      <c r="A10" s="42" t="s">
        <v>65</v>
      </c>
      <c r="B10" s="44" t="s">
        <v>360</v>
      </c>
      <c r="C10" s="15" t="s">
        <v>162</v>
      </c>
      <c r="D10" s="15">
        <v>2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25.5">
      <c r="A11" s="42" t="s">
        <v>67</v>
      </c>
      <c r="B11" s="44" t="s">
        <v>169</v>
      </c>
      <c r="C11" s="15" t="s">
        <v>162</v>
      </c>
      <c r="D11" s="15">
        <v>5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25.5">
      <c r="A12" s="42" t="s">
        <v>69</v>
      </c>
      <c r="B12" s="44" t="s">
        <v>170</v>
      </c>
      <c r="C12" s="15" t="s">
        <v>162</v>
      </c>
      <c r="D12" s="15">
        <v>5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25.5">
      <c r="A13" s="42" t="s">
        <v>71</v>
      </c>
      <c r="B13" s="44" t="s">
        <v>171</v>
      </c>
      <c r="C13" s="15" t="s">
        <v>162</v>
      </c>
      <c r="D13" s="15">
        <v>5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25.5">
      <c r="A14" s="42" t="s">
        <v>73</v>
      </c>
      <c r="B14" s="44" t="s">
        <v>172</v>
      </c>
      <c r="C14" s="15" t="s">
        <v>162</v>
      </c>
      <c r="D14" s="15">
        <v>5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25.5">
      <c r="A15" s="42" t="s">
        <v>74</v>
      </c>
      <c r="B15" s="44" t="s">
        <v>173</v>
      </c>
      <c r="C15" s="15" t="s">
        <v>162</v>
      </c>
      <c r="D15" s="15">
        <v>5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38.25">
      <c r="A16" s="42" t="s">
        <v>76</v>
      </c>
      <c r="B16" s="63" t="s">
        <v>174</v>
      </c>
      <c r="C16" s="15" t="s">
        <v>162</v>
      </c>
      <c r="D16" s="15">
        <v>4</v>
      </c>
      <c r="E16" s="53"/>
      <c r="F16" s="53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38.25">
      <c r="A17" s="42" t="s">
        <v>78</v>
      </c>
      <c r="B17" s="63" t="s">
        <v>175</v>
      </c>
      <c r="C17" s="15" t="s">
        <v>162</v>
      </c>
      <c r="D17" s="15">
        <v>4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25.5">
      <c r="A18" s="42" t="s">
        <v>80</v>
      </c>
      <c r="B18" s="4" t="s">
        <v>176</v>
      </c>
      <c r="C18" s="15" t="s">
        <v>162</v>
      </c>
      <c r="D18" s="56">
        <v>4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38.25">
      <c r="A19" s="42" t="s">
        <v>82</v>
      </c>
      <c r="B19" s="58" t="s">
        <v>177</v>
      </c>
      <c r="C19" s="15" t="s">
        <v>162</v>
      </c>
      <c r="D19" s="15">
        <v>4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25.5">
      <c r="A20" s="42" t="s">
        <v>84</v>
      </c>
      <c r="B20" s="4" t="s">
        <v>178</v>
      </c>
      <c r="C20" s="15" t="s">
        <v>162</v>
      </c>
      <c r="D20" s="15">
        <v>4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25.5">
      <c r="A21" s="42" t="s">
        <v>86</v>
      </c>
      <c r="B21" s="4" t="s">
        <v>179</v>
      </c>
      <c r="C21" s="15" t="s">
        <v>162</v>
      </c>
      <c r="D21" s="15">
        <v>4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25.5">
      <c r="A22" s="42" t="s">
        <v>89</v>
      </c>
      <c r="B22" s="4" t="s">
        <v>607</v>
      </c>
      <c r="C22" s="15" t="s">
        <v>162</v>
      </c>
      <c r="D22" s="15">
        <v>2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25.5">
      <c r="A23" s="42" t="s">
        <v>368</v>
      </c>
      <c r="B23" s="4" t="s">
        <v>608</v>
      </c>
      <c r="C23" s="15" t="s">
        <v>162</v>
      </c>
      <c r="D23" s="15">
        <v>2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12.75">
      <c r="A24" s="220" t="s">
        <v>640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05" t="e">
        <f>SUM(O3:O23)</f>
        <v>#DIV/0!</v>
      </c>
      <c r="P24" s="208" t="e">
        <f t="shared" si="5"/>
        <v>#DIV/0!</v>
      </c>
    </row>
    <row r="26" spans="2:4" ht="51">
      <c r="B26" s="190" t="s">
        <v>620</v>
      </c>
      <c r="C26" s="17"/>
      <c r="D26" s="17"/>
    </row>
    <row r="27" spans="2:4" ht="25.5">
      <c r="B27" s="178" t="s">
        <v>622</v>
      </c>
      <c r="C27" s="192"/>
      <c r="D27" s="193"/>
    </row>
    <row r="28" spans="2:4" ht="114.75">
      <c r="B28" s="178" t="s">
        <v>642</v>
      </c>
      <c r="C28" s="193"/>
      <c r="D28" s="193"/>
    </row>
    <row r="29" spans="2:4" ht="25.5">
      <c r="B29" s="178" t="s">
        <v>630</v>
      </c>
      <c r="C29" s="193"/>
      <c r="D29" s="193"/>
    </row>
    <row r="30" spans="2:4" ht="12.75">
      <c r="B30" s="178"/>
      <c r="C30" s="193"/>
      <c r="D30" s="193"/>
    </row>
    <row r="31" spans="2:6" ht="78" customHeight="1">
      <c r="B31" s="219" t="s">
        <v>621</v>
      </c>
      <c r="C31" s="219"/>
      <c r="D31" s="219"/>
      <c r="E31" s="219"/>
      <c r="F31" s="219"/>
    </row>
  </sheetData>
  <sheetProtection/>
  <mergeCells count="2">
    <mergeCell ref="B31:F31"/>
    <mergeCell ref="A24:N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00390625" style="9" customWidth="1"/>
    <col min="13" max="13" width="10.421875" style="9" customWidth="1"/>
    <col min="14" max="14" width="9.7109375" style="9" customWidth="1"/>
    <col min="15" max="16384" width="9.140625" style="9" customWidth="1"/>
  </cols>
  <sheetData>
    <row r="1" spans="1:9" s="19" customFormat="1" ht="67.5" customHeight="1">
      <c r="A1" s="43" t="s">
        <v>427</v>
      </c>
      <c r="B1" s="64" t="s">
        <v>40</v>
      </c>
      <c r="C1" s="134"/>
      <c r="D1" s="135"/>
      <c r="E1" s="26"/>
      <c r="F1" s="26"/>
      <c r="G1" s="26"/>
      <c r="H1" s="26"/>
      <c r="I1" s="26"/>
    </row>
    <row r="2" spans="1:16" s="19" customFormat="1" ht="99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s="19" customFormat="1" ht="15.75">
      <c r="A3" s="36">
        <v>1</v>
      </c>
      <c r="B3" s="35" t="s">
        <v>41</v>
      </c>
      <c r="C3" s="36" t="s">
        <v>11</v>
      </c>
      <c r="D3" s="136">
        <v>24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s="19" customFormat="1" ht="15.75">
      <c r="A4" s="36">
        <v>2</v>
      </c>
      <c r="B4" s="35" t="s">
        <v>42</v>
      </c>
      <c r="C4" s="36" t="s">
        <v>11</v>
      </c>
      <c r="D4" s="136">
        <v>20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s="19" customFormat="1" ht="15.75">
      <c r="A5" s="36">
        <v>3</v>
      </c>
      <c r="B5" s="35" t="s">
        <v>43</v>
      </c>
      <c r="C5" s="36" t="s">
        <v>11</v>
      </c>
      <c r="D5" s="136">
        <v>10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s="19" customFormat="1" ht="24.75" customHeight="1">
      <c r="A6" s="36">
        <v>4</v>
      </c>
      <c r="B6" s="35" t="s">
        <v>44</v>
      </c>
      <c r="C6" s="36" t="s">
        <v>11</v>
      </c>
      <c r="D6" s="136">
        <v>10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1:9" s="26" customFormat="1" ht="12.75">
      <c r="A15" s="31"/>
      <c r="B15" s="61"/>
      <c r="D15" s="80"/>
      <c r="E15" s="193"/>
      <c r="F15" s="193"/>
      <c r="G15" s="9"/>
      <c r="H15" s="9"/>
      <c r="I15" s="9"/>
    </row>
    <row r="16" spans="1:9" s="26" customFormat="1" ht="27" customHeight="1">
      <c r="A16" s="31"/>
      <c r="B16" s="61"/>
      <c r="D16" s="80"/>
      <c r="E16" s="54"/>
      <c r="F16" s="54"/>
      <c r="G16" s="9"/>
      <c r="H16" s="9"/>
      <c r="I16" s="9"/>
    </row>
    <row r="17" spans="1:9" s="26" customFormat="1" ht="27" customHeight="1">
      <c r="A17" s="31"/>
      <c r="B17" s="237"/>
      <c r="C17" s="237"/>
      <c r="D17" s="237"/>
      <c r="E17" s="193"/>
      <c r="F17" s="193"/>
      <c r="G17" s="9"/>
      <c r="H17" s="9"/>
      <c r="I17" s="9"/>
    </row>
    <row r="18" spans="1:9" s="26" customFormat="1" ht="27" customHeight="1">
      <c r="A18" s="31"/>
      <c r="B18" s="31"/>
      <c r="D18" s="80"/>
      <c r="E18" s="193"/>
      <c r="F18" s="193"/>
      <c r="G18" s="9"/>
      <c r="H18" s="9"/>
      <c r="I18" s="9"/>
    </row>
    <row r="19" spans="1:9" s="26" customFormat="1" ht="21" customHeight="1">
      <c r="A19" s="31"/>
      <c r="B19" s="31"/>
      <c r="D19" s="80"/>
      <c r="E19" s="193"/>
      <c r="F19" s="193"/>
      <c r="G19" s="9"/>
      <c r="H19" s="9"/>
      <c r="I19" s="9"/>
    </row>
    <row r="20" spans="1:9" s="26" customFormat="1" ht="35.25" customHeight="1">
      <c r="A20" s="31"/>
      <c r="C20" s="31"/>
      <c r="D20" s="80"/>
      <c r="E20" s="9"/>
      <c r="F20" s="9"/>
      <c r="G20" s="9"/>
      <c r="H20" s="9"/>
      <c r="I20" s="9"/>
    </row>
  </sheetData>
  <sheetProtection/>
  <protectedRanges>
    <protectedRange sqref="B17" name="Range1_1_1_1_1_1_1_1_4_1_1_1_1_1_5_1_1_2_1_1_1"/>
  </protectedRanges>
  <mergeCells count="3">
    <mergeCell ref="B17:D17"/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7109375" style="54" customWidth="1"/>
    <col min="2" max="2" width="67.8515625" style="9" customWidth="1"/>
    <col min="3" max="3" width="10.14062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7109375" style="9" customWidth="1"/>
    <col min="13" max="13" width="10.8515625" style="9" customWidth="1"/>
    <col min="14" max="14" width="10.28125" style="9" customWidth="1"/>
    <col min="15" max="16384" width="9.140625" style="9" customWidth="1"/>
  </cols>
  <sheetData>
    <row r="1" spans="1:9" ht="67.5" customHeight="1">
      <c r="A1" s="108" t="s">
        <v>618</v>
      </c>
      <c r="B1" s="121" t="s">
        <v>628</v>
      </c>
      <c r="C1" s="118"/>
      <c r="D1" s="119"/>
      <c r="E1" s="26"/>
      <c r="F1" s="26"/>
      <c r="G1" s="26"/>
      <c r="H1" s="26"/>
      <c r="I1" s="26"/>
    </row>
    <row r="2" spans="1:16" ht="96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76">
        <v>1</v>
      </c>
      <c r="B3" s="125" t="s">
        <v>483</v>
      </c>
      <c r="C3" s="76" t="s">
        <v>453</v>
      </c>
      <c r="D3" s="120">
        <v>2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76">
        <v>2</v>
      </c>
      <c r="B4" s="125" t="s">
        <v>484</v>
      </c>
      <c r="C4" s="76" t="s">
        <v>453</v>
      </c>
      <c r="D4" s="120">
        <v>2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15.75">
      <c r="A5" s="76">
        <v>3</v>
      </c>
      <c r="B5" s="125" t="s">
        <v>485</v>
      </c>
      <c r="C5" s="76" t="s">
        <v>453</v>
      </c>
      <c r="D5" s="120">
        <v>2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2.75">
      <c r="A6" s="235" t="s">
        <v>640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05" t="e">
        <f>SUM(O3:O5)</f>
        <v>#DIV/0!</v>
      </c>
      <c r="P6" s="208" t="e">
        <f>O6*1.2</f>
        <v>#DIV/0!</v>
      </c>
    </row>
    <row r="7" spans="1:9" ht="12.75">
      <c r="A7" s="31"/>
      <c r="B7" s="26"/>
      <c r="C7" s="26"/>
      <c r="D7" s="26"/>
      <c r="E7" s="122"/>
      <c r="F7" s="122"/>
      <c r="G7" s="122"/>
      <c r="H7" s="122"/>
      <c r="I7" s="122"/>
    </row>
    <row r="8" spans="2:9" ht="51">
      <c r="B8" s="190" t="s">
        <v>620</v>
      </c>
      <c r="C8" s="17"/>
      <c r="D8" s="17"/>
      <c r="E8" s="122"/>
      <c r="F8" s="122"/>
      <c r="G8" s="122"/>
      <c r="H8" s="122"/>
      <c r="I8" s="122"/>
    </row>
    <row r="9" spans="2:4" ht="25.5">
      <c r="B9" s="178" t="s">
        <v>622</v>
      </c>
      <c r="C9" s="192"/>
      <c r="D9" s="193"/>
    </row>
    <row r="10" spans="2:4" ht="114.75">
      <c r="B10" s="178" t="s">
        <v>642</v>
      </c>
      <c r="C10" s="193"/>
      <c r="D10" s="193"/>
    </row>
    <row r="11" spans="2:6" ht="25.5">
      <c r="B11" s="178" t="s">
        <v>630</v>
      </c>
      <c r="C11" s="193"/>
      <c r="D11" s="193"/>
      <c r="E11" s="191"/>
      <c r="F11" s="191"/>
    </row>
    <row r="12" spans="2:6" ht="12.75">
      <c r="B12" s="178"/>
      <c r="C12" s="193"/>
      <c r="D12" s="193"/>
      <c r="E12" s="193"/>
      <c r="F12" s="193"/>
    </row>
    <row r="13" spans="2:6" ht="78" customHeight="1">
      <c r="B13" s="219" t="s">
        <v>621</v>
      </c>
      <c r="C13" s="219"/>
      <c r="D13" s="219"/>
      <c r="E13" s="219"/>
      <c r="F13" s="219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3:F13"/>
    <mergeCell ref="A6:N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14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8515625" style="9" customWidth="1"/>
    <col min="13" max="13" width="10.421875" style="9" customWidth="1"/>
    <col min="14" max="14" width="10.00390625" style="9" customWidth="1"/>
    <col min="15" max="16384" width="9.140625" style="9" customWidth="1"/>
  </cols>
  <sheetData>
    <row r="1" spans="1:9" ht="67.5" customHeight="1">
      <c r="A1" s="93" t="s">
        <v>428</v>
      </c>
      <c r="B1" s="64" t="s">
        <v>433</v>
      </c>
      <c r="C1" s="132"/>
      <c r="D1" s="132"/>
      <c r="E1" s="26"/>
      <c r="F1" s="26"/>
      <c r="G1" s="26"/>
      <c r="H1" s="26"/>
      <c r="I1" s="26"/>
    </row>
    <row r="2" spans="1:16" ht="100.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37" t="s">
        <v>54</v>
      </c>
      <c r="B3" s="35" t="s">
        <v>297</v>
      </c>
      <c r="C3" s="35" t="s">
        <v>354</v>
      </c>
      <c r="D3" s="35">
        <v>3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37" t="s">
        <v>56</v>
      </c>
      <c r="B4" s="35" t="s">
        <v>298</v>
      </c>
      <c r="C4" s="35" t="s">
        <v>355</v>
      </c>
      <c r="D4" s="35">
        <v>3</v>
      </c>
      <c r="E4" s="41"/>
      <c r="F4" s="41"/>
      <c r="G4" s="41"/>
      <c r="H4" s="41"/>
      <c r="I4" s="41"/>
      <c r="J4" s="196"/>
      <c r="K4" s="197">
        <f aca="true" t="shared" si="0" ref="K4:K10">J4*1.2</f>
        <v>0</v>
      </c>
      <c r="L4" s="198" t="e">
        <f aca="true" t="shared" si="1" ref="L4:L10">D4/I4</f>
        <v>#DIV/0!</v>
      </c>
      <c r="M4" s="199">
        <f aca="true" t="shared" si="2" ref="M4:M10">J4*I4</f>
        <v>0</v>
      </c>
      <c r="N4" s="199">
        <f aca="true" t="shared" si="3" ref="N4:N10">M4*1.2</f>
        <v>0</v>
      </c>
      <c r="O4" s="199" t="e">
        <f aca="true" t="shared" si="4" ref="O4:O10">L4*M4</f>
        <v>#DIV/0!</v>
      </c>
      <c r="P4" s="199" t="e">
        <f aca="true" t="shared" si="5" ref="P4:P11">O4*1.2</f>
        <v>#DIV/0!</v>
      </c>
    </row>
    <row r="5" spans="1:16" ht="15.75">
      <c r="A5" s="37" t="s">
        <v>57</v>
      </c>
      <c r="B5" s="35" t="s">
        <v>299</v>
      </c>
      <c r="C5" s="35" t="s">
        <v>144</v>
      </c>
      <c r="D5" s="35">
        <v>3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37" t="s">
        <v>59</v>
      </c>
      <c r="B6" s="35" t="s">
        <v>300</v>
      </c>
      <c r="C6" s="35" t="s">
        <v>144</v>
      </c>
      <c r="D6" s="35">
        <v>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37" t="s">
        <v>52</v>
      </c>
      <c r="B7" s="35" t="s">
        <v>301</v>
      </c>
      <c r="C7" s="35" t="s">
        <v>144</v>
      </c>
      <c r="D7" s="35">
        <v>3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37" t="s">
        <v>60</v>
      </c>
      <c r="B8" s="35" t="s">
        <v>302</v>
      </c>
      <c r="C8" s="35" t="s">
        <v>144</v>
      </c>
      <c r="D8" s="35">
        <v>5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72" t="s">
        <v>61</v>
      </c>
      <c r="B9" s="13" t="s">
        <v>303</v>
      </c>
      <c r="C9" s="13" t="s">
        <v>144</v>
      </c>
      <c r="D9" s="13">
        <v>5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72" t="s">
        <v>63</v>
      </c>
      <c r="B10" s="13" t="s">
        <v>304</v>
      </c>
      <c r="C10" s="13" t="s">
        <v>144</v>
      </c>
      <c r="D10" s="13">
        <v>5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2.75">
      <c r="A11" s="220" t="s">
        <v>640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05" t="e">
        <f>SUM(O3:O10)</f>
        <v>#DIV/0!</v>
      </c>
      <c r="P11" s="208" t="e">
        <f t="shared" si="5"/>
        <v>#DIV/0!</v>
      </c>
    </row>
    <row r="12" spans="5:6" ht="12.75">
      <c r="E12" s="193"/>
      <c r="F12" s="193"/>
    </row>
    <row r="13" spans="2:6" ht="51">
      <c r="B13" s="190" t="s">
        <v>620</v>
      </c>
      <c r="C13" s="17"/>
      <c r="D13" s="17"/>
      <c r="E13" s="193"/>
      <c r="F13" s="193"/>
    </row>
    <row r="14" spans="2:6" ht="25.5">
      <c r="B14" s="178" t="s">
        <v>622</v>
      </c>
      <c r="C14" s="192"/>
      <c r="D14" s="193"/>
      <c r="E14" s="193"/>
      <c r="F14" s="193"/>
    </row>
    <row r="15" spans="2:6" ht="114.75">
      <c r="B15" s="178" t="s">
        <v>642</v>
      </c>
      <c r="C15" s="193"/>
      <c r="D15" s="193"/>
      <c r="E15" s="193"/>
      <c r="F15" s="193"/>
    </row>
    <row r="16" spans="2:6" ht="25.5">
      <c r="B16" s="178" t="s">
        <v>630</v>
      </c>
      <c r="C16" s="193"/>
      <c r="D16" s="193"/>
      <c r="E16" s="54"/>
      <c r="F16" s="54"/>
    </row>
    <row r="17" spans="2:6" ht="12.75">
      <c r="B17" s="178"/>
      <c r="C17" s="193"/>
      <c r="D17" s="193"/>
      <c r="E17" s="193"/>
      <c r="F17" s="193"/>
    </row>
    <row r="18" spans="2:6" ht="78" customHeight="1">
      <c r="B18" s="219" t="s">
        <v>621</v>
      </c>
      <c r="C18" s="219"/>
      <c r="D18" s="219"/>
      <c r="E18" s="219"/>
      <c r="F18" s="219"/>
    </row>
    <row r="19" spans="5:6" ht="12.75">
      <c r="E19" s="193"/>
      <c r="F19" s="193"/>
    </row>
  </sheetData>
  <sheetProtection/>
  <mergeCells count="2">
    <mergeCell ref="B18:F18"/>
    <mergeCell ref="A11:N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7109375" style="54" customWidth="1"/>
    <col min="2" max="2" width="67.421875" style="9" customWidth="1"/>
    <col min="3" max="3" width="10.28125" style="9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7109375" style="9" customWidth="1"/>
    <col min="13" max="13" width="9.8515625" style="9" customWidth="1"/>
    <col min="14" max="14" width="10.140625" style="9" customWidth="1"/>
    <col min="15" max="16384" width="9.140625" style="9" customWidth="1"/>
  </cols>
  <sheetData>
    <row r="1" spans="1:9" ht="67.5" customHeight="1">
      <c r="A1" s="88" t="s">
        <v>437</v>
      </c>
      <c r="B1" s="127" t="s">
        <v>438</v>
      </c>
      <c r="C1" s="128"/>
      <c r="D1" s="129"/>
      <c r="E1" s="26"/>
      <c r="F1" s="26"/>
      <c r="G1" s="26"/>
      <c r="H1" s="26"/>
      <c r="I1" s="26"/>
    </row>
    <row r="2" spans="1:16" ht="95.25" customHeight="1">
      <c r="A2" s="114" t="s">
        <v>19</v>
      </c>
      <c r="B2" s="115" t="s">
        <v>0</v>
      </c>
      <c r="C2" s="115" t="s">
        <v>1</v>
      </c>
      <c r="D2" s="124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89" t="s">
        <v>54</v>
      </c>
      <c r="B3" s="130" t="s">
        <v>434</v>
      </c>
      <c r="C3" s="131" t="s">
        <v>435</v>
      </c>
      <c r="D3" s="87">
        <v>200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38.25">
      <c r="A4" s="89" t="s">
        <v>56</v>
      </c>
      <c r="B4" s="117" t="s">
        <v>436</v>
      </c>
      <c r="C4" s="116" t="s">
        <v>435</v>
      </c>
      <c r="D4" s="87">
        <v>300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12.75">
      <c r="A5" s="223" t="s">
        <v>640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05" t="e">
        <f>SUM(O3:O4)</f>
        <v>#DIV/0!</v>
      </c>
      <c r="P5" s="208" t="e">
        <f>O5*1.2</f>
        <v>#DIV/0!</v>
      </c>
    </row>
    <row r="6" spans="1:9" ht="12.75">
      <c r="A6" s="34"/>
      <c r="B6" s="46"/>
      <c r="C6" s="46"/>
      <c r="D6" s="46"/>
      <c r="E6" s="122"/>
      <c r="F6" s="122"/>
      <c r="G6" s="122"/>
      <c r="H6" s="122"/>
      <c r="I6" s="122"/>
    </row>
    <row r="7" spans="2:9" ht="51">
      <c r="B7" s="190" t="s">
        <v>620</v>
      </c>
      <c r="C7" s="17"/>
      <c r="D7" s="17"/>
      <c r="E7" s="122"/>
      <c r="F7" s="122"/>
      <c r="G7" s="122"/>
      <c r="H7" s="122"/>
      <c r="I7" s="122"/>
    </row>
    <row r="8" spans="2:9" ht="25.5">
      <c r="B8" s="178" t="s">
        <v>622</v>
      </c>
      <c r="C8" s="192"/>
      <c r="D8" s="193"/>
      <c r="E8" s="122"/>
      <c r="F8" s="122"/>
      <c r="G8" s="122"/>
      <c r="H8" s="122"/>
      <c r="I8" s="122"/>
    </row>
    <row r="9" spans="2:4" ht="114.75">
      <c r="B9" s="178" t="s">
        <v>642</v>
      </c>
      <c r="C9" s="193"/>
      <c r="D9" s="193"/>
    </row>
    <row r="10" spans="2:4" ht="25.5">
      <c r="B10" s="178" t="s">
        <v>630</v>
      </c>
      <c r="C10" s="193"/>
      <c r="D10" s="193"/>
    </row>
    <row r="11" spans="2:6" ht="12.75">
      <c r="B11" s="178"/>
      <c r="C11" s="193"/>
      <c r="D11" s="193"/>
      <c r="E11" s="191"/>
      <c r="F11" s="191"/>
    </row>
    <row r="12" spans="2:6" ht="78" customHeight="1">
      <c r="B12" s="219" t="s">
        <v>621</v>
      </c>
      <c r="C12" s="219"/>
      <c r="D12" s="219"/>
      <c r="E12" s="219"/>
      <c r="F12" s="219"/>
    </row>
    <row r="13" spans="5:6" ht="12.75">
      <c r="E13" s="193"/>
      <c r="F13" s="193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2:F12"/>
    <mergeCell ref="A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9.2812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7109375" style="9" customWidth="1"/>
    <col min="13" max="13" width="10.8515625" style="9" customWidth="1"/>
    <col min="14" max="14" width="12.140625" style="9" customWidth="1"/>
    <col min="15" max="16384" width="9.140625" style="9" customWidth="1"/>
  </cols>
  <sheetData>
    <row r="1" spans="1:9" ht="67.5" customHeight="1">
      <c r="A1" s="90" t="s">
        <v>445</v>
      </c>
      <c r="B1" s="121" t="s">
        <v>439</v>
      </c>
      <c r="C1" s="118"/>
      <c r="D1" s="118"/>
      <c r="E1" s="26"/>
      <c r="F1" s="26"/>
      <c r="G1" s="26"/>
      <c r="H1" s="26"/>
      <c r="I1" s="26"/>
    </row>
    <row r="2" spans="1:16" ht="95.25" customHeight="1">
      <c r="A2" s="114" t="s">
        <v>19</v>
      </c>
      <c r="B2" s="115" t="s">
        <v>0</v>
      </c>
      <c r="C2" s="115" t="s">
        <v>1</v>
      </c>
      <c r="D2" s="124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75" t="s">
        <v>54</v>
      </c>
      <c r="B3" s="112" t="s">
        <v>440</v>
      </c>
      <c r="C3" s="76" t="s">
        <v>441</v>
      </c>
      <c r="D3" s="77">
        <v>100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75" t="s">
        <v>56</v>
      </c>
      <c r="B4" s="112" t="s">
        <v>442</v>
      </c>
      <c r="C4" s="76" t="s">
        <v>441</v>
      </c>
      <c r="D4" s="77">
        <v>500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51">
      <c r="A5" s="75" t="s">
        <v>57</v>
      </c>
      <c r="B5" s="125" t="s">
        <v>446</v>
      </c>
      <c r="C5" s="76" t="s">
        <v>443</v>
      </c>
      <c r="D5" s="120">
        <v>12500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51">
      <c r="A6" s="75" t="s">
        <v>59</v>
      </c>
      <c r="B6" s="112" t="s">
        <v>444</v>
      </c>
      <c r="C6" s="76" t="s">
        <v>443</v>
      </c>
      <c r="D6" s="126">
        <v>100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>O6*1.2</f>
        <v>#DIV/0!</v>
      </c>
    </row>
    <row r="7" spans="1:16" ht="12.75">
      <c r="A7" s="235" t="s">
        <v>640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05" t="e">
        <f>SUM(O3:O6)</f>
        <v>#DIV/0!</v>
      </c>
      <c r="P7" s="208" t="e">
        <f>O7*1.2</f>
        <v>#DIV/0!</v>
      </c>
    </row>
    <row r="8" spans="1:9" ht="12.75">
      <c r="A8" s="31"/>
      <c r="B8" s="26"/>
      <c r="C8" s="26"/>
      <c r="D8" s="26"/>
      <c r="E8" s="122"/>
      <c r="F8" s="122"/>
      <c r="G8" s="122"/>
      <c r="H8" s="122"/>
      <c r="I8" s="122"/>
    </row>
    <row r="9" spans="2:4" ht="51">
      <c r="B9" s="190" t="s">
        <v>620</v>
      </c>
      <c r="C9" s="17"/>
      <c r="D9" s="17"/>
    </row>
    <row r="10" spans="2:4" ht="25.5">
      <c r="B10" s="178" t="s">
        <v>622</v>
      </c>
      <c r="C10" s="192"/>
      <c r="D10" s="193"/>
    </row>
    <row r="11" spans="2:6" ht="114.75">
      <c r="B11" s="178" t="s">
        <v>642</v>
      </c>
      <c r="C11" s="193"/>
      <c r="D11" s="193"/>
      <c r="E11" s="191"/>
      <c r="F11" s="191"/>
    </row>
    <row r="12" spans="2:6" ht="25.5">
      <c r="B12" s="178" t="s">
        <v>630</v>
      </c>
      <c r="C12" s="193"/>
      <c r="D12" s="193"/>
      <c r="E12" s="193"/>
      <c r="F12" s="193"/>
    </row>
    <row r="13" spans="2:6" ht="12.75">
      <c r="B13" s="178"/>
      <c r="C13" s="193"/>
      <c r="D13" s="193"/>
      <c r="E13" s="193"/>
      <c r="F13" s="193"/>
    </row>
    <row r="14" spans="2:6" ht="78" customHeight="1">
      <c r="B14" s="219" t="s">
        <v>621</v>
      </c>
      <c r="C14" s="219"/>
      <c r="D14" s="219"/>
      <c r="E14" s="219"/>
      <c r="F14" s="219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4:F14"/>
    <mergeCell ref="A7:N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00390625" style="9" bestFit="1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7109375" style="9" customWidth="1"/>
    <col min="13" max="13" width="10.8515625" style="9" customWidth="1"/>
    <col min="14" max="14" width="10.00390625" style="9" customWidth="1"/>
    <col min="15" max="16384" width="9.140625" style="9" customWidth="1"/>
  </cols>
  <sheetData>
    <row r="1" spans="1:9" ht="67.5" customHeight="1">
      <c r="A1" s="90" t="s">
        <v>451</v>
      </c>
      <c r="B1" s="123" t="s">
        <v>447</v>
      </c>
      <c r="C1" s="118"/>
      <c r="D1" s="118"/>
      <c r="E1" s="26"/>
      <c r="F1" s="26"/>
      <c r="G1" s="26"/>
      <c r="H1" s="26"/>
      <c r="I1" s="26"/>
    </row>
    <row r="2" spans="1:16" ht="106.5" customHeight="1">
      <c r="A2" s="114" t="s">
        <v>19</v>
      </c>
      <c r="B2" s="115" t="s">
        <v>0</v>
      </c>
      <c r="C2" s="115" t="s">
        <v>1</v>
      </c>
      <c r="D2" s="124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76.5">
      <c r="A3" s="75" t="s">
        <v>54</v>
      </c>
      <c r="B3" s="125" t="s">
        <v>448</v>
      </c>
      <c r="C3" s="76" t="s">
        <v>13</v>
      </c>
      <c r="D3" s="77">
        <v>330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76.5">
      <c r="A4" s="75" t="s">
        <v>56</v>
      </c>
      <c r="B4" s="125" t="s">
        <v>449</v>
      </c>
      <c r="C4" s="76" t="s">
        <v>13</v>
      </c>
      <c r="D4" s="77">
        <v>330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>O4*1.2</f>
        <v>#DIV/0!</v>
      </c>
    </row>
    <row r="5" spans="1:16" ht="76.5">
      <c r="A5" s="75" t="s">
        <v>57</v>
      </c>
      <c r="B5" s="125" t="s">
        <v>450</v>
      </c>
      <c r="C5" s="76" t="s">
        <v>13</v>
      </c>
      <c r="D5" s="77">
        <v>330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>O5*1.2</f>
        <v>#DIV/0!</v>
      </c>
    </row>
    <row r="6" spans="1:16" ht="12.75">
      <c r="A6" s="235" t="s">
        <v>640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05" t="e">
        <f>SUM(O3:O5)</f>
        <v>#DIV/0!</v>
      </c>
      <c r="P6" s="208" t="e">
        <f>O6*1.2</f>
        <v>#DIV/0!</v>
      </c>
    </row>
    <row r="7" spans="1:9" ht="12.75">
      <c r="A7" s="31"/>
      <c r="B7" s="26"/>
      <c r="C7" s="26"/>
      <c r="D7" s="26"/>
      <c r="E7" s="122"/>
      <c r="F7" s="122"/>
      <c r="G7" s="122"/>
      <c r="H7" s="122"/>
      <c r="I7" s="122"/>
    </row>
    <row r="8" spans="2:9" ht="51">
      <c r="B8" s="190" t="s">
        <v>620</v>
      </c>
      <c r="C8" s="17"/>
      <c r="D8" s="17"/>
      <c r="E8" s="122"/>
      <c r="F8" s="122"/>
      <c r="G8" s="122"/>
      <c r="H8" s="122"/>
      <c r="I8" s="122"/>
    </row>
    <row r="9" spans="2:4" ht="25.5">
      <c r="B9" s="178" t="s">
        <v>622</v>
      </c>
      <c r="C9" s="192"/>
      <c r="D9" s="193"/>
    </row>
    <row r="10" spans="2:4" ht="114.75">
      <c r="B10" s="178" t="s">
        <v>642</v>
      </c>
      <c r="C10" s="193"/>
      <c r="D10" s="193"/>
    </row>
    <row r="11" spans="2:6" ht="25.5">
      <c r="B11" s="178" t="s">
        <v>630</v>
      </c>
      <c r="C11" s="193"/>
      <c r="D11" s="193"/>
      <c r="E11" s="191"/>
      <c r="F11" s="191"/>
    </row>
    <row r="12" spans="2:6" ht="12.75">
      <c r="B12" s="178"/>
      <c r="C12" s="193"/>
      <c r="D12" s="193"/>
      <c r="E12" s="193"/>
      <c r="F12" s="193"/>
    </row>
    <row r="13" spans="2:6" ht="78" customHeight="1">
      <c r="B13" s="219" t="s">
        <v>621</v>
      </c>
      <c r="C13" s="219"/>
      <c r="D13" s="219"/>
      <c r="E13" s="219"/>
      <c r="F13" s="219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</sheetData>
  <sheetProtection/>
  <mergeCells count="2">
    <mergeCell ref="B13:F13"/>
    <mergeCell ref="A6:N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9">
      <selection activeCell="B35" sqref="B35"/>
    </sheetView>
  </sheetViews>
  <sheetFormatPr defaultColWidth="9.140625" defaultRowHeight="12.75"/>
  <cols>
    <col min="1" max="1" width="6.7109375" style="54" customWidth="1"/>
    <col min="2" max="2" width="67.7109375" style="9" customWidth="1"/>
    <col min="3" max="3" width="10.14062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7109375" style="9" customWidth="1"/>
    <col min="13" max="13" width="10.421875" style="9" customWidth="1"/>
    <col min="14" max="14" width="10.140625" style="9" customWidth="1"/>
    <col min="15" max="16384" width="9.140625" style="9" customWidth="1"/>
  </cols>
  <sheetData>
    <row r="1" spans="1:9" ht="25.5">
      <c r="A1" s="90" t="s">
        <v>481</v>
      </c>
      <c r="B1" s="121" t="s">
        <v>452</v>
      </c>
      <c r="C1" s="122"/>
      <c r="D1" s="122"/>
      <c r="E1" s="26"/>
      <c r="F1" s="26"/>
      <c r="G1" s="26"/>
      <c r="H1" s="26"/>
      <c r="I1" s="26"/>
    </row>
    <row r="2" spans="1:16" ht="89.25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76">
        <v>1</v>
      </c>
      <c r="B3" s="112" t="s">
        <v>498</v>
      </c>
      <c r="C3" s="76" t="s">
        <v>453</v>
      </c>
      <c r="D3" s="120">
        <v>5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63.75">
      <c r="A4" s="76">
        <v>2</v>
      </c>
      <c r="B4" s="112" t="s">
        <v>499</v>
      </c>
      <c r="C4" s="76" t="s">
        <v>453</v>
      </c>
      <c r="D4" s="120">
        <v>5</v>
      </c>
      <c r="E4" s="41"/>
      <c r="F4" s="41"/>
      <c r="G4" s="41"/>
      <c r="H4" s="41"/>
      <c r="I4" s="41"/>
      <c r="J4" s="196"/>
      <c r="K4" s="197">
        <f aca="true" t="shared" si="0" ref="K4:K30">J4*1.2</f>
        <v>0</v>
      </c>
      <c r="L4" s="198" t="e">
        <f aca="true" t="shared" si="1" ref="L4:L30">D4/I4</f>
        <v>#DIV/0!</v>
      </c>
      <c r="M4" s="199">
        <f aca="true" t="shared" si="2" ref="M4:M30">J4*I4</f>
        <v>0</v>
      </c>
      <c r="N4" s="199">
        <f aca="true" t="shared" si="3" ref="N4:N30">M4*1.2</f>
        <v>0</v>
      </c>
      <c r="O4" s="199" t="e">
        <f aca="true" t="shared" si="4" ref="O4:O30">L4*M4</f>
        <v>#DIV/0!</v>
      </c>
      <c r="P4" s="199" t="e">
        <f aca="true" t="shared" si="5" ref="P4:P31">O4*1.2</f>
        <v>#DIV/0!</v>
      </c>
    </row>
    <row r="5" spans="1:16" ht="63.75">
      <c r="A5" s="76">
        <v>3</v>
      </c>
      <c r="B5" s="112" t="s">
        <v>500</v>
      </c>
      <c r="C5" s="76" t="s">
        <v>453</v>
      </c>
      <c r="D5" s="120">
        <v>5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63.75">
      <c r="A6" s="76">
        <v>4</v>
      </c>
      <c r="B6" s="112" t="s">
        <v>501</v>
      </c>
      <c r="C6" s="76" t="s">
        <v>453</v>
      </c>
      <c r="D6" s="120">
        <v>1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63.75">
      <c r="A7" s="76">
        <v>5</v>
      </c>
      <c r="B7" s="112" t="s">
        <v>502</v>
      </c>
      <c r="C7" s="76" t="s">
        <v>453</v>
      </c>
      <c r="D7" s="120">
        <v>7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51">
      <c r="A8" s="76">
        <v>6</v>
      </c>
      <c r="B8" s="112" t="s">
        <v>503</v>
      </c>
      <c r="C8" s="76" t="s">
        <v>453</v>
      </c>
      <c r="D8" s="120">
        <v>1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51">
      <c r="A9" s="25">
        <v>7</v>
      </c>
      <c r="B9" s="28" t="s">
        <v>504</v>
      </c>
      <c r="C9" s="29" t="s">
        <v>453</v>
      </c>
      <c r="D9" s="78">
        <v>1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51">
      <c r="A10" s="25">
        <v>8</v>
      </c>
      <c r="B10" s="28" t="s">
        <v>505</v>
      </c>
      <c r="C10" s="29" t="s">
        <v>453</v>
      </c>
      <c r="D10" s="78">
        <v>1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51">
      <c r="A11" s="25">
        <v>9</v>
      </c>
      <c r="B11" s="28" t="s">
        <v>506</v>
      </c>
      <c r="C11" s="29" t="s">
        <v>453</v>
      </c>
      <c r="D11" s="78">
        <v>1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51">
      <c r="A12" s="25">
        <v>10</v>
      </c>
      <c r="B12" s="28" t="s">
        <v>507</v>
      </c>
      <c r="C12" s="29" t="s">
        <v>453</v>
      </c>
      <c r="D12" s="78">
        <v>4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51">
      <c r="A13" s="25">
        <v>11</v>
      </c>
      <c r="B13" s="28" t="s">
        <v>508</v>
      </c>
      <c r="C13" s="29" t="s">
        <v>453</v>
      </c>
      <c r="D13" s="78">
        <v>4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51">
      <c r="A14" s="25">
        <v>12</v>
      </c>
      <c r="B14" s="28" t="s">
        <v>509</v>
      </c>
      <c r="C14" s="29" t="s">
        <v>453</v>
      </c>
      <c r="D14" s="78">
        <v>2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51">
      <c r="A15" s="25">
        <v>13</v>
      </c>
      <c r="B15" s="28" t="s">
        <v>510</v>
      </c>
      <c r="C15" s="29" t="s">
        <v>453</v>
      </c>
      <c r="D15" s="78">
        <v>1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51">
      <c r="A16" s="25">
        <v>14</v>
      </c>
      <c r="B16" s="28" t="s">
        <v>511</v>
      </c>
      <c r="C16" s="29" t="s">
        <v>453</v>
      </c>
      <c r="D16" s="78">
        <v>1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51">
      <c r="A17" s="25">
        <v>15</v>
      </c>
      <c r="B17" s="28" t="s">
        <v>512</v>
      </c>
      <c r="C17" s="29" t="s">
        <v>453</v>
      </c>
      <c r="D17" s="78">
        <v>1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51">
      <c r="A18" s="25">
        <v>16</v>
      </c>
      <c r="B18" s="28" t="s">
        <v>513</v>
      </c>
      <c r="C18" s="29" t="s">
        <v>453</v>
      </c>
      <c r="D18" s="78">
        <v>1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51">
      <c r="A19" s="25">
        <v>17</v>
      </c>
      <c r="B19" s="28" t="s">
        <v>514</v>
      </c>
      <c r="C19" s="29" t="s">
        <v>453</v>
      </c>
      <c r="D19" s="78">
        <v>1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51">
      <c r="A20" s="25">
        <v>18</v>
      </c>
      <c r="B20" s="28" t="s">
        <v>515</v>
      </c>
      <c r="C20" s="29" t="s">
        <v>453</v>
      </c>
      <c r="D20" s="78">
        <v>6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51">
      <c r="A21" s="25">
        <v>19</v>
      </c>
      <c r="B21" s="28" t="s">
        <v>516</v>
      </c>
      <c r="C21" s="29" t="s">
        <v>453</v>
      </c>
      <c r="D21" s="78">
        <v>4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51">
      <c r="A22" s="25">
        <v>20</v>
      </c>
      <c r="B22" s="28" t="s">
        <v>517</v>
      </c>
      <c r="C22" s="29" t="s">
        <v>453</v>
      </c>
      <c r="D22" s="78">
        <v>5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51">
      <c r="A23" s="25">
        <v>21</v>
      </c>
      <c r="B23" s="28" t="s">
        <v>518</v>
      </c>
      <c r="C23" s="29" t="s">
        <v>453</v>
      </c>
      <c r="D23" s="78">
        <v>1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51">
      <c r="A24" s="25">
        <v>22</v>
      </c>
      <c r="B24" s="28" t="s">
        <v>519</v>
      </c>
      <c r="C24" s="29" t="s">
        <v>453</v>
      </c>
      <c r="D24" s="78">
        <v>1</v>
      </c>
      <c r="E24" s="53"/>
      <c r="F24" s="53"/>
      <c r="G24" s="53"/>
      <c r="H24" s="53"/>
      <c r="I24" s="53"/>
      <c r="J24" s="196"/>
      <c r="K24" s="197">
        <f t="shared" si="0"/>
        <v>0</v>
      </c>
      <c r="L24" s="198" t="e">
        <f t="shared" si="1"/>
        <v>#DIV/0!</v>
      </c>
      <c r="M24" s="199">
        <f t="shared" si="2"/>
        <v>0</v>
      </c>
      <c r="N24" s="199">
        <f t="shared" si="3"/>
        <v>0</v>
      </c>
      <c r="O24" s="199" t="e">
        <f t="shared" si="4"/>
        <v>#DIV/0!</v>
      </c>
      <c r="P24" s="199" t="e">
        <f t="shared" si="5"/>
        <v>#DIV/0!</v>
      </c>
    </row>
    <row r="25" spans="1:16" ht="51">
      <c r="A25" s="25">
        <v>23</v>
      </c>
      <c r="B25" s="28" t="s">
        <v>520</v>
      </c>
      <c r="C25" s="29" t="s">
        <v>453</v>
      </c>
      <c r="D25" s="78">
        <v>1</v>
      </c>
      <c r="E25" s="53"/>
      <c r="F25" s="53"/>
      <c r="G25" s="53"/>
      <c r="H25" s="53"/>
      <c r="I25" s="53"/>
      <c r="J25" s="196"/>
      <c r="K25" s="197">
        <f t="shared" si="0"/>
        <v>0</v>
      </c>
      <c r="L25" s="198" t="e">
        <f t="shared" si="1"/>
        <v>#DIV/0!</v>
      </c>
      <c r="M25" s="199">
        <f t="shared" si="2"/>
        <v>0</v>
      </c>
      <c r="N25" s="199">
        <f t="shared" si="3"/>
        <v>0</v>
      </c>
      <c r="O25" s="199" t="e">
        <f t="shared" si="4"/>
        <v>#DIV/0!</v>
      </c>
      <c r="P25" s="199" t="e">
        <f t="shared" si="5"/>
        <v>#DIV/0!</v>
      </c>
    </row>
    <row r="26" spans="1:16" ht="51">
      <c r="A26" s="25">
        <v>24</v>
      </c>
      <c r="B26" s="28" t="s">
        <v>521</v>
      </c>
      <c r="C26" s="29" t="s">
        <v>453</v>
      </c>
      <c r="D26" s="78">
        <v>1</v>
      </c>
      <c r="E26" s="53"/>
      <c r="F26" s="53"/>
      <c r="G26" s="53"/>
      <c r="H26" s="53"/>
      <c r="I26" s="53"/>
      <c r="J26" s="196"/>
      <c r="K26" s="197">
        <f t="shared" si="0"/>
        <v>0</v>
      </c>
      <c r="L26" s="198" t="e">
        <f t="shared" si="1"/>
        <v>#DIV/0!</v>
      </c>
      <c r="M26" s="199">
        <f t="shared" si="2"/>
        <v>0</v>
      </c>
      <c r="N26" s="199">
        <f t="shared" si="3"/>
        <v>0</v>
      </c>
      <c r="O26" s="199" t="e">
        <f t="shared" si="4"/>
        <v>#DIV/0!</v>
      </c>
      <c r="P26" s="199" t="e">
        <f t="shared" si="5"/>
        <v>#DIV/0!</v>
      </c>
    </row>
    <row r="27" spans="1:16" ht="51">
      <c r="A27" s="25">
        <v>25</v>
      </c>
      <c r="B27" s="28" t="s">
        <v>522</v>
      </c>
      <c r="C27" s="29" t="s">
        <v>453</v>
      </c>
      <c r="D27" s="78">
        <v>1</v>
      </c>
      <c r="E27" s="53"/>
      <c r="F27" s="53"/>
      <c r="G27" s="53"/>
      <c r="H27" s="53"/>
      <c r="I27" s="53"/>
      <c r="J27" s="196"/>
      <c r="K27" s="197">
        <f t="shared" si="0"/>
        <v>0</v>
      </c>
      <c r="L27" s="198" t="e">
        <f t="shared" si="1"/>
        <v>#DIV/0!</v>
      </c>
      <c r="M27" s="199">
        <f t="shared" si="2"/>
        <v>0</v>
      </c>
      <c r="N27" s="199">
        <f t="shared" si="3"/>
        <v>0</v>
      </c>
      <c r="O27" s="199" t="e">
        <f t="shared" si="4"/>
        <v>#DIV/0!</v>
      </c>
      <c r="P27" s="199" t="e">
        <f t="shared" si="5"/>
        <v>#DIV/0!</v>
      </c>
    </row>
    <row r="28" spans="1:16" ht="51">
      <c r="A28" s="25">
        <v>26</v>
      </c>
      <c r="B28" s="28" t="s">
        <v>523</v>
      </c>
      <c r="C28" s="29" t="s">
        <v>453</v>
      </c>
      <c r="D28" s="78">
        <v>1</v>
      </c>
      <c r="E28" s="53"/>
      <c r="F28" s="53"/>
      <c r="G28" s="53"/>
      <c r="H28" s="53"/>
      <c r="I28" s="53"/>
      <c r="J28" s="196"/>
      <c r="K28" s="197">
        <f t="shared" si="0"/>
        <v>0</v>
      </c>
      <c r="L28" s="198" t="e">
        <f t="shared" si="1"/>
        <v>#DIV/0!</v>
      </c>
      <c r="M28" s="199">
        <f t="shared" si="2"/>
        <v>0</v>
      </c>
      <c r="N28" s="199">
        <f t="shared" si="3"/>
        <v>0</v>
      </c>
      <c r="O28" s="199" t="e">
        <f t="shared" si="4"/>
        <v>#DIV/0!</v>
      </c>
      <c r="P28" s="199" t="e">
        <f t="shared" si="5"/>
        <v>#DIV/0!</v>
      </c>
    </row>
    <row r="29" spans="1:16" ht="51">
      <c r="A29" s="25">
        <v>27</v>
      </c>
      <c r="B29" s="28" t="s">
        <v>524</v>
      </c>
      <c r="C29" s="29" t="s">
        <v>453</v>
      </c>
      <c r="D29" s="78">
        <v>2</v>
      </c>
      <c r="E29" s="53"/>
      <c r="F29" s="53"/>
      <c r="G29" s="53"/>
      <c r="H29" s="53"/>
      <c r="I29" s="53"/>
      <c r="J29" s="196"/>
      <c r="K29" s="197">
        <f t="shared" si="0"/>
        <v>0</v>
      </c>
      <c r="L29" s="198" t="e">
        <f t="shared" si="1"/>
        <v>#DIV/0!</v>
      </c>
      <c r="M29" s="199">
        <f t="shared" si="2"/>
        <v>0</v>
      </c>
      <c r="N29" s="199">
        <f t="shared" si="3"/>
        <v>0</v>
      </c>
      <c r="O29" s="199" t="e">
        <f t="shared" si="4"/>
        <v>#DIV/0!</v>
      </c>
      <c r="P29" s="199" t="e">
        <f t="shared" si="5"/>
        <v>#DIV/0!</v>
      </c>
    </row>
    <row r="30" spans="1:16" ht="51">
      <c r="A30" s="25">
        <v>28</v>
      </c>
      <c r="B30" s="28" t="s">
        <v>497</v>
      </c>
      <c r="C30" s="29" t="s">
        <v>453</v>
      </c>
      <c r="D30" s="78">
        <v>1</v>
      </c>
      <c r="E30" s="53"/>
      <c r="F30" s="53"/>
      <c r="G30" s="53"/>
      <c r="H30" s="53"/>
      <c r="I30" s="53"/>
      <c r="J30" s="196"/>
      <c r="K30" s="197">
        <f t="shared" si="0"/>
        <v>0</v>
      </c>
      <c r="L30" s="198" t="e">
        <f t="shared" si="1"/>
        <v>#DIV/0!</v>
      </c>
      <c r="M30" s="199">
        <f t="shared" si="2"/>
        <v>0</v>
      </c>
      <c r="N30" s="199">
        <f t="shared" si="3"/>
        <v>0</v>
      </c>
      <c r="O30" s="199" t="e">
        <f t="shared" si="4"/>
        <v>#DIV/0!</v>
      </c>
      <c r="P30" s="199" t="e">
        <f t="shared" si="5"/>
        <v>#DIV/0!</v>
      </c>
    </row>
    <row r="31" spans="1:16" ht="12.75">
      <c r="A31" s="220" t="s">
        <v>640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05" t="e">
        <f>SUM(O3:O30)</f>
        <v>#DIV/0!</v>
      </c>
      <c r="P31" s="208" t="e">
        <f t="shared" si="5"/>
        <v>#DIV/0!</v>
      </c>
    </row>
    <row r="33" spans="2:4" ht="51">
      <c r="B33" s="190" t="s">
        <v>620</v>
      </c>
      <c r="C33" s="17"/>
      <c r="D33" s="17"/>
    </row>
    <row r="34" spans="2:4" ht="25.5">
      <c r="B34" s="178" t="s">
        <v>622</v>
      </c>
      <c r="C34" s="192"/>
      <c r="D34" s="193"/>
    </row>
    <row r="35" spans="2:4" ht="114.75">
      <c r="B35" s="178" t="s">
        <v>642</v>
      </c>
      <c r="C35" s="193"/>
      <c r="D35" s="193"/>
    </row>
    <row r="36" spans="2:6" ht="25.5">
      <c r="B36" s="178" t="s">
        <v>630</v>
      </c>
      <c r="C36" s="193"/>
      <c r="D36" s="193"/>
      <c r="E36" s="193"/>
      <c r="F36" s="193"/>
    </row>
    <row r="37" spans="2:4" ht="12.75">
      <c r="B37" s="178"/>
      <c r="C37" s="193"/>
      <c r="D37" s="193"/>
    </row>
    <row r="38" spans="2:6" ht="78" customHeight="1">
      <c r="B38" s="219" t="s">
        <v>621</v>
      </c>
      <c r="C38" s="219"/>
      <c r="D38" s="219"/>
      <c r="E38" s="219"/>
      <c r="F38" s="219"/>
    </row>
  </sheetData>
  <sheetProtection/>
  <mergeCells count="2">
    <mergeCell ref="B38:F38"/>
    <mergeCell ref="A31:N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7.421875" style="54" customWidth="1"/>
    <col min="2" max="2" width="68.00390625" style="9" customWidth="1"/>
    <col min="3" max="3" width="10.14062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57421875" style="9" customWidth="1"/>
    <col min="13" max="14" width="10.140625" style="9" customWidth="1"/>
    <col min="15" max="16384" width="9.140625" style="9" customWidth="1"/>
  </cols>
  <sheetData>
    <row r="1" spans="1:9" ht="67.5" customHeight="1">
      <c r="A1" s="90" t="s">
        <v>482</v>
      </c>
      <c r="B1" s="121" t="s">
        <v>454</v>
      </c>
      <c r="C1" s="122"/>
      <c r="D1" s="122"/>
      <c r="E1" s="26"/>
      <c r="F1" s="26"/>
      <c r="G1" s="26"/>
      <c r="H1" s="26"/>
      <c r="I1" s="26"/>
    </row>
    <row r="2" spans="1:16" ht="127.5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120">
        <v>1</v>
      </c>
      <c r="B3" s="112" t="s">
        <v>455</v>
      </c>
      <c r="C3" s="76" t="s">
        <v>453</v>
      </c>
      <c r="D3" s="120">
        <v>1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120">
        <v>2</v>
      </c>
      <c r="B4" s="112" t="s">
        <v>456</v>
      </c>
      <c r="C4" s="76" t="s">
        <v>453</v>
      </c>
      <c r="D4" s="120">
        <v>1</v>
      </c>
      <c r="E4" s="41"/>
      <c r="F4" s="41"/>
      <c r="G4" s="41"/>
      <c r="H4" s="41"/>
      <c r="I4" s="41"/>
      <c r="J4" s="196"/>
      <c r="K4" s="197">
        <f aca="true" t="shared" si="0" ref="K4:K11">J4*1.2</f>
        <v>0</v>
      </c>
      <c r="L4" s="198" t="e">
        <f aca="true" t="shared" si="1" ref="L4:L11">D4/I4</f>
        <v>#DIV/0!</v>
      </c>
      <c r="M4" s="199">
        <f aca="true" t="shared" si="2" ref="M4:M11">J4*I4</f>
        <v>0</v>
      </c>
      <c r="N4" s="199">
        <f aca="true" t="shared" si="3" ref="N4:N11">M4*1.2</f>
        <v>0</v>
      </c>
      <c r="O4" s="199" t="e">
        <f aca="true" t="shared" si="4" ref="O4:O11">L4*M4</f>
        <v>#DIV/0!</v>
      </c>
      <c r="P4" s="199" t="e">
        <f aca="true" t="shared" si="5" ref="P4:P12">O4*1.2</f>
        <v>#DIV/0!</v>
      </c>
    </row>
    <row r="5" spans="1:16" ht="25.5">
      <c r="A5" s="120">
        <v>3</v>
      </c>
      <c r="B5" s="112" t="s">
        <v>457</v>
      </c>
      <c r="C5" s="76" t="s">
        <v>453</v>
      </c>
      <c r="D5" s="120">
        <v>1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120">
        <v>4</v>
      </c>
      <c r="B6" s="112" t="s">
        <v>458</v>
      </c>
      <c r="C6" s="76" t="s">
        <v>453</v>
      </c>
      <c r="D6" s="120">
        <v>1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120">
        <v>5</v>
      </c>
      <c r="B7" s="112" t="s">
        <v>459</v>
      </c>
      <c r="C7" s="76" t="s">
        <v>453</v>
      </c>
      <c r="D7" s="120">
        <v>1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120">
        <v>6</v>
      </c>
      <c r="B8" s="112" t="s">
        <v>460</v>
      </c>
      <c r="C8" s="76" t="s">
        <v>453</v>
      </c>
      <c r="D8" s="120">
        <v>1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30">
        <v>7</v>
      </c>
      <c r="B9" s="28" t="s">
        <v>461</v>
      </c>
      <c r="C9" s="29" t="s">
        <v>453</v>
      </c>
      <c r="D9" s="78">
        <v>1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25.5">
      <c r="A10" s="30">
        <v>8</v>
      </c>
      <c r="B10" s="28" t="s">
        <v>462</v>
      </c>
      <c r="C10" s="29" t="s">
        <v>453</v>
      </c>
      <c r="D10" s="78">
        <v>1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25.5">
      <c r="A11" s="30">
        <v>9</v>
      </c>
      <c r="B11" s="28" t="s">
        <v>463</v>
      </c>
      <c r="C11" s="29" t="s">
        <v>453</v>
      </c>
      <c r="D11" s="78">
        <v>1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2.75">
      <c r="A12" s="220" t="s">
        <v>640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05" t="e">
        <f>SUM(O3:O11)</f>
        <v>#DIV/0!</v>
      </c>
      <c r="P12" s="208" t="e">
        <f t="shared" si="5"/>
        <v>#DIV/0!</v>
      </c>
    </row>
    <row r="13" spans="5:6" ht="12.75">
      <c r="E13" s="193"/>
      <c r="F13" s="193"/>
    </row>
    <row r="14" spans="2:6" ht="51">
      <c r="B14" s="190" t="s">
        <v>620</v>
      </c>
      <c r="C14" s="17"/>
      <c r="D14" s="17"/>
      <c r="E14" s="193"/>
      <c r="F14" s="193"/>
    </row>
    <row r="15" spans="2:6" ht="25.5">
      <c r="B15" s="178" t="s">
        <v>622</v>
      </c>
      <c r="C15" s="192"/>
      <c r="D15" s="193"/>
      <c r="E15" s="193"/>
      <c r="F15" s="193"/>
    </row>
    <row r="16" spans="2:6" ht="114.75">
      <c r="B16" s="178" t="s">
        <v>642</v>
      </c>
      <c r="C16" s="193"/>
      <c r="D16" s="193"/>
      <c r="E16" s="54"/>
      <c r="F16" s="54"/>
    </row>
    <row r="17" spans="2:6" ht="25.5">
      <c r="B17" s="178" t="s">
        <v>630</v>
      </c>
      <c r="C17" s="193"/>
      <c r="D17" s="193"/>
      <c r="E17" s="193"/>
      <c r="F17" s="193"/>
    </row>
    <row r="18" spans="2:6" ht="12.75">
      <c r="B18" s="178"/>
      <c r="C18" s="193"/>
      <c r="D18" s="193"/>
      <c r="E18" s="193"/>
      <c r="F18" s="193"/>
    </row>
    <row r="19" spans="2:6" ht="78" customHeight="1">
      <c r="B19" s="219" t="s">
        <v>621</v>
      </c>
      <c r="C19" s="219"/>
      <c r="D19" s="219"/>
      <c r="E19" s="219"/>
      <c r="F19" s="219"/>
    </row>
  </sheetData>
  <sheetProtection/>
  <mergeCells count="2">
    <mergeCell ref="B19:F19"/>
    <mergeCell ref="A12:N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7.8515625" style="54" customWidth="1"/>
    <col min="2" max="2" width="67.28125" style="9" customWidth="1"/>
    <col min="3" max="3" width="10.140625" style="9" bestFit="1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2.57421875" style="9" customWidth="1"/>
    <col min="13" max="13" width="10.00390625" style="9" customWidth="1"/>
    <col min="14" max="14" width="10.57421875" style="9" customWidth="1"/>
    <col min="15" max="16384" width="9.140625" style="9" customWidth="1"/>
  </cols>
  <sheetData>
    <row r="1" spans="1:9" ht="67.5" customHeight="1">
      <c r="A1" s="90" t="s">
        <v>486</v>
      </c>
      <c r="B1" s="107" t="s">
        <v>464</v>
      </c>
      <c r="C1" s="118"/>
      <c r="D1" s="118"/>
      <c r="E1" s="26"/>
      <c r="F1" s="26"/>
      <c r="G1" s="26"/>
      <c r="H1" s="26"/>
      <c r="I1" s="26"/>
    </row>
    <row r="2" spans="1:16" ht="93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76">
        <v>1</v>
      </c>
      <c r="B3" s="112" t="s">
        <v>465</v>
      </c>
      <c r="C3" s="76" t="s">
        <v>453</v>
      </c>
      <c r="D3" s="120">
        <v>1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76">
        <v>2</v>
      </c>
      <c r="B4" s="112" t="s">
        <v>466</v>
      </c>
      <c r="C4" s="76" t="s">
        <v>453</v>
      </c>
      <c r="D4" s="120">
        <v>1</v>
      </c>
      <c r="E4" s="41"/>
      <c r="F4" s="41"/>
      <c r="G4" s="41"/>
      <c r="H4" s="41"/>
      <c r="I4" s="41"/>
      <c r="J4" s="196"/>
      <c r="K4" s="197">
        <f aca="true" t="shared" si="0" ref="K4:K18">J4*1.2</f>
        <v>0</v>
      </c>
      <c r="L4" s="198" t="e">
        <f aca="true" t="shared" si="1" ref="L4:L18">D4/I4</f>
        <v>#DIV/0!</v>
      </c>
      <c r="M4" s="199">
        <f aca="true" t="shared" si="2" ref="M4:M18">J4*I4</f>
        <v>0</v>
      </c>
      <c r="N4" s="199">
        <f aca="true" t="shared" si="3" ref="N4:N18">M4*1.2</f>
        <v>0</v>
      </c>
      <c r="O4" s="199" t="e">
        <f aca="true" t="shared" si="4" ref="O4:O18">L4*M4</f>
        <v>#DIV/0!</v>
      </c>
      <c r="P4" s="199" t="e">
        <f aca="true" t="shared" si="5" ref="P4:P19">O4*1.2</f>
        <v>#DIV/0!</v>
      </c>
    </row>
    <row r="5" spans="1:16" ht="15.75">
      <c r="A5" s="76">
        <v>3</v>
      </c>
      <c r="B5" s="112" t="s">
        <v>467</v>
      </c>
      <c r="C5" s="76" t="s">
        <v>453</v>
      </c>
      <c r="D5" s="120">
        <v>1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76">
        <v>4</v>
      </c>
      <c r="B6" s="112" t="s">
        <v>468</v>
      </c>
      <c r="C6" s="76" t="s">
        <v>453</v>
      </c>
      <c r="D6" s="120">
        <v>1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76">
        <v>5</v>
      </c>
      <c r="B7" s="112" t="s">
        <v>469</v>
      </c>
      <c r="C7" s="76" t="s">
        <v>453</v>
      </c>
      <c r="D7" s="120">
        <v>1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76">
        <v>6</v>
      </c>
      <c r="B8" s="112" t="s">
        <v>470</v>
      </c>
      <c r="C8" s="76" t="s">
        <v>453</v>
      </c>
      <c r="D8" s="120">
        <v>1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25">
        <v>7</v>
      </c>
      <c r="B9" s="28" t="s">
        <v>471</v>
      </c>
      <c r="C9" s="29" t="s">
        <v>453</v>
      </c>
      <c r="D9" s="78">
        <v>2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25">
        <v>8</v>
      </c>
      <c r="B10" s="28" t="s">
        <v>472</v>
      </c>
      <c r="C10" s="29" t="s">
        <v>453</v>
      </c>
      <c r="D10" s="78">
        <v>1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25">
        <v>9</v>
      </c>
      <c r="B11" s="28" t="s">
        <v>473</v>
      </c>
      <c r="C11" s="29" t="s">
        <v>453</v>
      </c>
      <c r="D11" s="78">
        <v>2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5.75">
      <c r="A12" s="25">
        <v>10</v>
      </c>
      <c r="B12" s="28" t="s">
        <v>474</v>
      </c>
      <c r="C12" s="29" t="s">
        <v>453</v>
      </c>
      <c r="D12" s="78">
        <v>1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25">
        <v>11</v>
      </c>
      <c r="B13" s="28" t="s">
        <v>475</v>
      </c>
      <c r="C13" s="29" t="s">
        <v>453</v>
      </c>
      <c r="D13" s="78">
        <v>1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15.75">
      <c r="A14" s="25">
        <v>12</v>
      </c>
      <c r="B14" s="28" t="s">
        <v>476</v>
      </c>
      <c r="C14" s="29" t="s">
        <v>453</v>
      </c>
      <c r="D14" s="78">
        <v>1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25">
        <v>13</v>
      </c>
      <c r="B15" s="28" t="s">
        <v>477</v>
      </c>
      <c r="C15" s="29" t="s">
        <v>453</v>
      </c>
      <c r="D15" s="78">
        <v>1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25">
        <v>14</v>
      </c>
      <c r="B16" s="28" t="s">
        <v>478</v>
      </c>
      <c r="C16" s="29" t="s">
        <v>453</v>
      </c>
      <c r="D16" s="78">
        <v>1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15.75">
      <c r="A17" s="25">
        <v>15</v>
      </c>
      <c r="B17" s="28" t="s">
        <v>479</v>
      </c>
      <c r="C17" s="29" t="s">
        <v>453</v>
      </c>
      <c r="D17" s="78">
        <v>1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15.75">
      <c r="A18" s="25">
        <v>16</v>
      </c>
      <c r="B18" s="28" t="s">
        <v>480</v>
      </c>
      <c r="C18" s="29" t="s">
        <v>453</v>
      </c>
      <c r="D18" s="78">
        <v>1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12.75">
      <c r="A19" s="220" t="s">
        <v>640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05" t="e">
        <f>SUM(O3:O18)</f>
        <v>#DIV/0!</v>
      </c>
      <c r="P19" s="208" t="e">
        <f t="shared" si="5"/>
        <v>#DIV/0!</v>
      </c>
    </row>
    <row r="21" spans="2:4" ht="51">
      <c r="B21" s="190" t="s">
        <v>620</v>
      </c>
      <c r="C21" s="17"/>
      <c r="D21" s="17"/>
    </row>
    <row r="22" spans="2:4" ht="25.5">
      <c r="B22" s="178" t="s">
        <v>622</v>
      </c>
      <c r="C22" s="192"/>
      <c r="D22" s="193"/>
    </row>
    <row r="23" spans="2:4" ht="114.75">
      <c r="B23" s="178" t="s">
        <v>642</v>
      </c>
      <c r="C23" s="193"/>
      <c r="D23" s="193"/>
    </row>
    <row r="24" spans="2:4" ht="25.5">
      <c r="B24" s="178" t="s">
        <v>630</v>
      </c>
      <c r="C24" s="193"/>
      <c r="D24" s="193"/>
    </row>
    <row r="25" spans="2:4" ht="12.75">
      <c r="B25" s="178"/>
      <c r="C25" s="193"/>
      <c r="D25" s="193"/>
    </row>
    <row r="26" spans="2:6" ht="78" customHeight="1">
      <c r="B26" s="219" t="s">
        <v>621</v>
      </c>
      <c r="C26" s="219"/>
      <c r="D26" s="219"/>
      <c r="E26" s="219"/>
      <c r="F26" s="219"/>
    </row>
  </sheetData>
  <sheetProtection/>
  <mergeCells count="2">
    <mergeCell ref="B26:F26"/>
    <mergeCell ref="A19:N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B52" sqref="B52"/>
    </sheetView>
  </sheetViews>
  <sheetFormatPr defaultColWidth="9.140625" defaultRowHeight="12.75"/>
  <cols>
    <col min="1" max="1" width="6.7109375" style="54" customWidth="1"/>
    <col min="2" max="2" width="66.28125" style="9" customWidth="1"/>
    <col min="3" max="3" width="12.00390625" style="9" customWidth="1"/>
    <col min="4" max="4" width="12.00390625" style="9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7109375" style="9" customWidth="1"/>
    <col min="13" max="13" width="10.421875" style="9" customWidth="1"/>
    <col min="14" max="14" width="10.28125" style="9" customWidth="1"/>
    <col min="15" max="16384" width="9.140625" style="9" customWidth="1"/>
  </cols>
  <sheetData>
    <row r="1" spans="1:9" ht="67.5" customHeight="1">
      <c r="A1" s="90" t="s">
        <v>487</v>
      </c>
      <c r="B1" s="107" t="s">
        <v>525</v>
      </c>
      <c r="C1" s="118"/>
      <c r="D1" s="119"/>
      <c r="E1" s="26"/>
      <c r="F1" s="26"/>
      <c r="G1" s="26"/>
      <c r="H1" s="26"/>
      <c r="I1" s="26"/>
    </row>
    <row r="2" spans="1:16" ht="111.75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76">
        <v>1</v>
      </c>
      <c r="B3" s="112" t="s">
        <v>526</v>
      </c>
      <c r="C3" s="76" t="s">
        <v>453</v>
      </c>
      <c r="D3" s="120">
        <v>4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76">
        <v>2</v>
      </c>
      <c r="B4" s="112" t="s">
        <v>527</v>
      </c>
      <c r="C4" s="76" t="s">
        <v>453</v>
      </c>
      <c r="D4" s="120">
        <v>4</v>
      </c>
      <c r="E4" s="41"/>
      <c r="F4" s="41"/>
      <c r="G4" s="41"/>
      <c r="H4" s="41"/>
      <c r="I4" s="41"/>
      <c r="J4" s="196"/>
      <c r="K4" s="197">
        <f aca="true" t="shared" si="0" ref="K4:K47">J4*1.2</f>
        <v>0</v>
      </c>
      <c r="L4" s="198" t="e">
        <f aca="true" t="shared" si="1" ref="L4:L47">D4/I4</f>
        <v>#DIV/0!</v>
      </c>
      <c r="M4" s="199">
        <f aca="true" t="shared" si="2" ref="M4:M47">J4*I4</f>
        <v>0</v>
      </c>
      <c r="N4" s="199">
        <f aca="true" t="shared" si="3" ref="N4:N47">M4*1.2</f>
        <v>0</v>
      </c>
      <c r="O4" s="199" t="e">
        <f aca="true" t="shared" si="4" ref="O4:O47">L4*M4</f>
        <v>#DIV/0!</v>
      </c>
      <c r="P4" s="199" t="e">
        <f aca="true" t="shared" si="5" ref="P4:P48">O4*1.2</f>
        <v>#DIV/0!</v>
      </c>
    </row>
    <row r="5" spans="1:16" ht="15.75">
      <c r="A5" s="76">
        <v>3</v>
      </c>
      <c r="B5" s="112" t="s">
        <v>528</v>
      </c>
      <c r="C5" s="76" t="s">
        <v>453</v>
      </c>
      <c r="D5" s="120">
        <v>4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76">
        <v>4</v>
      </c>
      <c r="B6" s="112" t="s">
        <v>529</v>
      </c>
      <c r="C6" s="76" t="s">
        <v>453</v>
      </c>
      <c r="D6" s="120">
        <v>1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76">
        <v>5</v>
      </c>
      <c r="B7" s="112" t="s">
        <v>530</v>
      </c>
      <c r="C7" s="76" t="s">
        <v>453</v>
      </c>
      <c r="D7" s="120">
        <v>2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76">
        <v>6</v>
      </c>
      <c r="B8" s="112" t="s">
        <v>531</v>
      </c>
      <c r="C8" s="76" t="s">
        <v>453</v>
      </c>
      <c r="D8" s="120">
        <v>2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25">
        <v>7</v>
      </c>
      <c r="B9" s="28" t="s">
        <v>532</v>
      </c>
      <c r="C9" s="29" t="s">
        <v>453</v>
      </c>
      <c r="D9" s="78">
        <v>1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25">
        <v>8</v>
      </c>
      <c r="B10" s="28" t="s">
        <v>533</v>
      </c>
      <c r="C10" s="29" t="s">
        <v>453</v>
      </c>
      <c r="D10" s="78">
        <v>1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25">
        <v>9</v>
      </c>
      <c r="B11" s="28" t="s">
        <v>534</v>
      </c>
      <c r="C11" s="29" t="s">
        <v>453</v>
      </c>
      <c r="D11" s="78">
        <v>2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5.75">
      <c r="A12" s="25">
        <v>10</v>
      </c>
      <c r="B12" s="28" t="s">
        <v>535</v>
      </c>
      <c r="C12" s="29" t="s">
        <v>453</v>
      </c>
      <c r="D12" s="78">
        <v>1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25">
        <v>11</v>
      </c>
      <c r="B13" s="28" t="s">
        <v>536</v>
      </c>
      <c r="C13" s="29" t="s">
        <v>453</v>
      </c>
      <c r="D13" s="78">
        <v>2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15.75">
      <c r="A14" s="25">
        <v>12</v>
      </c>
      <c r="B14" s="28" t="s">
        <v>537</v>
      </c>
      <c r="C14" s="29" t="s">
        <v>453</v>
      </c>
      <c r="D14" s="78">
        <v>2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25">
        <v>13</v>
      </c>
      <c r="B15" s="28" t="s">
        <v>538</v>
      </c>
      <c r="C15" s="29" t="s">
        <v>453</v>
      </c>
      <c r="D15" s="78">
        <v>1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25">
        <v>14</v>
      </c>
      <c r="B16" s="28" t="s">
        <v>539</v>
      </c>
      <c r="C16" s="29" t="s">
        <v>453</v>
      </c>
      <c r="D16" s="78">
        <v>1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15.75">
      <c r="A17" s="25">
        <v>15</v>
      </c>
      <c r="B17" s="28" t="s">
        <v>540</v>
      </c>
      <c r="C17" s="29" t="s">
        <v>453</v>
      </c>
      <c r="D17" s="78">
        <v>1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15.75">
      <c r="A18" s="25">
        <v>16</v>
      </c>
      <c r="B18" s="28" t="s">
        <v>541</v>
      </c>
      <c r="C18" s="29" t="s">
        <v>453</v>
      </c>
      <c r="D18" s="78">
        <v>1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15.75">
      <c r="A19" s="25">
        <v>17</v>
      </c>
      <c r="B19" s="28" t="s">
        <v>542</v>
      </c>
      <c r="C19" s="29" t="s">
        <v>453</v>
      </c>
      <c r="D19" s="78">
        <v>1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5.75">
      <c r="A20" s="25">
        <v>18</v>
      </c>
      <c r="B20" s="28" t="s">
        <v>543</v>
      </c>
      <c r="C20" s="29" t="s">
        <v>453</v>
      </c>
      <c r="D20" s="78">
        <v>2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15.75">
      <c r="A21" s="25">
        <v>19</v>
      </c>
      <c r="B21" s="28" t="s">
        <v>544</v>
      </c>
      <c r="C21" s="29" t="s">
        <v>453</v>
      </c>
      <c r="D21" s="78">
        <v>1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15.75">
      <c r="A22" s="25">
        <v>20</v>
      </c>
      <c r="B22" s="28" t="s">
        <v>545</v>
      </c>
      <c r="C22" s="29" t="s">
        <v>453</v>
      </c>
      <c r="D22" s="78">
        <v>1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15.75">
      <c r="A23" s="25">
        <v>21</v>
      </c>
      <c r="B23" s="28" t="s">
        <v>546</v>
      </c>
      <c r="C23" s="29" t="s">
        <v>453</v>
      </c>
      <c r="D23" s="78">
        <v>1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15.75">
      <c r="A24" s="25">
        <v>22</v>
      </c>
      <c r="B24" s="28" t="s">
        <v>547</v>
      </c>
      <c r="C24" s="29" t="s">
        <v>453</v>
      </c>
      <c r="D24" s="78">
        <v>1</v>
      </c>
      <c r="E24" s="53"/>
      <c r="F24" s="53"/>
      <c r="G24" s="53"/>
      <c r="H24" s="53"/>
      <c r="I24" s="53"/>
      <c r="J24" s="196"/>
      <c r="K24" s="197">
        <f t="shared" si="0"/>
        <v>0</v>
      </c>
      <c r="L24" s="198" t="e">
        <f t="shared" si="1"/>
        <v>#DIV/0!</v>
      </c>
      <c r="M24" s="199">
        <f t="shared" si="2"/>
        <v>0</v>
      </c>
      <c r="N24" s="199">
        <f t="shared" si="3"/>
        <v>0</v>
      </c>
      <c r="O24" s="199" t="e">
        <f t="shared" si="4"/>
        <v>#DIV/0!</v>
      </c>
      <c r="P24" s="199" t="e">
        <f t="shared" si="5"/>
        <v>#DIV/0!</v>
      </c>
    </row>
    <row r="25" spans="1:16" ht="15.75">
      <c r="A25" s="25">
        <v>23</v>
      </c>
      <c r="B25" s="28" t="s">
        <v>548</v>
      </c>
      <c r="C25" s="29" t="s">
        <v>453</v>
      </c>
      <c r="D25" s="78">
        <v>1</v>
      </c>
      <c r="E25" s="53"/>
      <c r="F25" s="53"/>
      <c r="G25" s="53"/>
      <c r="H25" s="53"/>
      <c r="I25" s="53"/>
      <c r="J25" s="196"/>
      <c r="K25" s="197">
        <f t="shared" si="0"/>
        <v>0</v>
      </c>
      <c r="L25" s="198" t="e">
        <f t="shared" si="1"/>
        <v>#DIV/0!</v>
      </c>
      <c r="M25" s="199">
        <f t="shared" si="2"/>
        <v>0</v>
      </c>
      <c r="N25" s="199">
        <f t="shared" si="3"/>
        <v>0</v>
      </c>
      <c r="O25" s="199" t="e">
        <f t="shared" si="4"/>
        <v>#DIV/0!</v>
      </c>
      <c r="P25" s="199" t="e">
        <f t="shared" si="5"/>
        <v>#DIV/0!</v>
      </c>
    </row>
    <row r="26" spans="1:16" ht="15.75">
      <c r="A26" s="25">
        <v>24</v>
      </c>
      <c r="B26" s="28" t="s">
        <v>549</v>
      </c>
      <c r="C26" s="29" t="s">
        <v>453</v>
      </c>
      <c r="D26" s="78">
        <v>1</v>
      </c>
      <c r="E26" s="53"/>
      <c r="F26" s="53"/>
      <c r="G26" s="53"/>
      <c r="H26" s="53"/>
      <c r="I26" s="53"/>
      <c r="J26" s="196"/>
      <c r="K26" s="197">
        <f t="shared" si="0"/>
        <v>0</v>
      </c>
      <c r="L26" s="198" t="e">
        <f t="shared" si="1"/>
        <v>#DIV/0!</v>
      </c>
      <c r="M26" s="199">
        <f t="shared" si="2"/>
        <v>0</v>
      </c>
      <c r="N26" s="199">
        <f t="shared" si="3"/>
        <v>0</v>
      </c>
      <c r="O26" s="199" t="e">
        <f t="shared" si="4"/>
        <v>#DIV/0!</v>
      </c>
      <c r="P26" s="199" t="e">
        <f t="shared" si="5"/>
        <v>#DIV/0!</v>
      </c>
    </row>
    <row r="27" spans="1:16" ht="15.75">
      <c r="A27" s="25">
        <v>25</v>
      </c>
      <c r="B27" s="28" t="s">
        <v>550</v>
      </c>
      <c r="C27" s="29" t="s">
        <v>453</v>
      </c>
      <c r="D27" s="78">
        <v>1</v>
      </c>
      <c r="E27" s="53"/>
      <c r="F27" s="53"/>
      <c r="G27" s="53"/>
      <c r="H27" s="53"/>
      <c r="I27" s="53"/>
      <c r="J27" s="196"/>
      <c r="K27" s="197">
        <f t="shared" si="0"/>
        <v>0</v>
      </c>
      <c r="L27" s="198" t="e">
        <f t="shared" si="1"/>
        <v>#DIV/0!</v>
      </c>
      <c r="M27" s="199">
        <f t="shared" si="2"/>
        <v>0</v>
      </c>
      <c r="N27" s="199">
        <f t="shared" si="3"/>
        <v>0</v>
      </c>
      <c r="O27" s="199" t="e">
        <f t="shared" si="4"/>
        <v>#DIV/0!</v>
      </c>
      <c r="P27" s="199" t="e">
        <f t="shared" si="5"/>
        <v>#DIV/0!</v>
      </c>
    </row>
    <row r="28" spans="1:16" ht="15.75">
      <c r="A28" s="25">
        <v>26</v>
      </c>
      <c r="B28" s="28" t="s">
        <v>551</v>
      </c>
      <c r="C28" s="29" t="s">
        <v>453</v>
      </c>
      <c r="D28" s="78">
        <v>1</v>
      </c>
      <c r="E28" s="53"/>
      <c r="F28" s="53"/>
      <c r="G28" s="53"/>
      <c r="H28" s="53"/>
      <c r="I28" s="53"/>
      <c r="J28" s="196"/>
      <c r="K28" s="197">
        <f t="shared" si="0"/>
        <v>0</v>
      </c>
      <c r="L28" s="198" t="e">
        <f t="shared" si="1"/>
        <v>#DIV/0!</v>
      </c>
      <c r="M28" s="199">
        <f t="shared" si="2"/>
        <v>0</v>
      </c>
      <c r="N28" s="199">
        <f t="shared" si="3"/>
        <v>0</v>
      </c>
      <c r="O28" s="199" t="e">
        <f t="shared" si="4"/>
        <v>#DIV/0!</v>
      </c>
      <c r="P28" s="199" t="e">
        <f t="shared" si="5"/>
        <v>#DIV/0!</v>
      </c>
    </row>
    <row r="29" spans="1:16" ht="15.75">
      <c r="A29" s="25">
        <v>27</v>
      </c>
      <c r="B29" s="28" t="s">
        <v>552</v>
      </c>
      <c r="C29" s="29" t="s">
        <v>453</v>
      </c>
      <c r="D29" s="78">
        <v>1</v>
      </c>
      <c r="E29" s="53"/>
      <c r="F29" s="53"/>
      <c r="G29" s="53"/>
      <c r="H29" s="53"/>
      <c r="I29" s="53"/>
      <c r="J29" s="196"/>
      <c r="K29" s="197">
        <f t="shared" si="0"/>
        <v>0</v>
      </c>
      <c r="L29" s="198" t="e">
        <f t="shared" si="1"/>
        <v>#DIV/0!</v>
      </c>
      <c r="M29" s="199">
        <f t="shared" si="2"/>
        <v>0</v>
      </c>
      <c r="N29" s="199">
        <f t="shared" si="3"/>
        <v>0</v>
      </c>
      <c r="O29" s="199" t="e">
        <f t="shared" si="4"/>
        <v>#DIV/0!</v>
      </c>
      <c r="P29" s="199" t="e">
        <f t="shared" si="5"/>
        <v>#DIV/0!</v>
      </c>
    </row>
    <row r="30" spans="1:16" ht="15.75">
      <c r="A30" s="25">
        <v>28</v>
      </c>
      <c r="B30" s="28" t="s">
        <v>553</v>
      </c>
      <c r="C30" s="29" t="s">
        <v>453</v>
      </c>
      <c r="D30" s="78">
        <v>1</v>
      </c>
      <c r="E30" s="53"/>
      <c r="F30" s="53"/>
      <c r="G30" s="53"/>
      <c r="H30" s="53"/>
      <c r="I30" s="53"/>
      <c r="J30" s="196"/>
      <c r="K30" s="197">
        <f t="shared" si="0"/>
        <v>0</v>
      </c>
      <c r="L30" s="198" t="e">
        <f t="shared" si="1"/>
        <v>#DIV/0!</v>
      </c>
      <c r="M30" s="199">
        <f t="shared" si="2"/>
        <v>0</v>
      </c>
      <c r="N30" s="199">
        <f t="shared" si="3"/>
        <v>0</v>
      </c>
      <c r="O30" s="199" t="e">
        <f t="shared" si="4"/>
        <v>#DIV/0!</v>
      </c>
      <c r="P30" s="199" t="e">
        <f t="shared" si="5"/>
        <v>#DIV/0!</v>
      </c>
    </row>
    <row r="31" spans="1:16" ht="15.75">
      <c r="A31" s="25">
        <v>29</v>
      </c>
      <c r="B31" s="28" t="s">
        <v>554</v>
      </c>
      <c r="C31" s="29" t="s">
        <v>453</v>
      </c>
      <c r="D31" s="78">
        <v>1</v>
      </c>
      <c r="E31" s="53"/>
      <c r="F31" s="53"/>
      <c r="G31" s="53"/>
      <c r="H31" s="53"/>
      <c r="I31" s="53"/>
      <c r="J31" s="196"/>
      <c r="K31" s="197">
        <f t="shared" si="0"/>
        <v>0</v>
      </c>
      <c r="L31" s="198" t="e">
        <f t="shared" si="1"/>
        <v>#DIV/0!</v>
      </c>
      <c r="M31" s="199">
        <f t="shared" si="2"/>
        <v>0</v>
      </c>
      <c r="N31" s="199">
        <f t="shared" si="3"/>
        <v>0</v>
      </c>
      <c r="O31" s="199" t="e">
        <f t="shared" si="4"/>
        <v>#DIV/0!</v>
      </c>
      <c r="P31" s="199" t="e">
        <f t="shared" si="5"/>
        <v>#DIV/0!</v>
      </c>
    </row>
    <row r="32" spans="1:16" ht="15.75">
      <c r="A32" s="25">
        <v>30</v>
      </c>
      <c r="B32" s="28" t="s">
        <v>555</v>
      </c>
      <c r="C32" s="29" t="s">
        <v>453</v>
      </c>
      <c r="D32" s="78">
        <v>1</v>
      </c>
      <c r="E32" s="53"/>
      <c r="F32" s="53"/>
      <c r="G32" s="53"/>
      <c r="H32" s="53"/>
      <c r="I32" s="53"/>
      <c r="J32" s="196"/>
      <c r="K32" s="197">
        <f t="shared" si="0"/>
        <v>0</v>
      </c>
      <c r="L32" s="198" t="e">
        <f t="shared" si="1"/>
        <v>#DIV/0!</v>
      </c>
      <c r="M32" s="199">
        <f t="shared" si="2"/>
        <v>0</v>
      </c>
      <c r="N32" s="199">
        <f t="shared" si="3"/>
        <v>0</v>
      </c>
      <c r="O32" s="199" t="e">
        <f t="shared" si="4"/>
        <v>#DIV/0!</v>
      </c>
      <c r="P32" s="199" t="e">
        <f t="shared" si="5"/>
        <v>#DIV/0!</v>
      </c>
    </row>
    <row r="33" spans="1:16" ht="15.75">
      <c r="A33" s="25">
        <v>31</v>
      </c>
      <c r="B33" s="28" t="s">
        <v>556</v>
      </c>
      <c r="C33" s="29" t="s">
        <v>453</v>
      </c>
      <c r="D33" s="78">
        <v>1</v>
      </c>
      <c r="E33" s="53"/>
      <c r="F33" s="53"/>
      <c r="G33" s="53"/>
      <c r="H33" s="53"/>
      <c r="I33" s="53"/>
      <c r="J33" s="196"/>
      <c r="K33" s="197">
        <f t="shared" si="0"/>
        <v>0</v>
      </c>
      <c r="L33" s="198" t="e">
        <f t="shared" si="1"/>
        <v>#DIV/0!</v>
      </c>
      <c r="M33" s="199">
        <f t="shared" si="2"/>
        <v>0</v>
      </c>
      <c r="N33" s="199">
        <f t="shared" si="3"/>
        <v>0</v>
      </c>
      <c r="O33" s="199" t="e">
        <f t="shared" si="4"/>
        <v>#DIV/0!</v>
      </c>
      <c r="P33" s="199" t="e">
        <f t="shared" si="5"/>
        <v>#DIV/0!</v>
      </c>
    </row>
    <row r="34" spans="1:16" ht="15.75">
      <c r="A34" s="25">
        <v>32</v>
      </c>
      <c r="B34" s="28" t="s">
        <v>557</v>
      </c>
      <c r="C34" s="29" t="s">
        <v>453</v>
      </c>
      <c r="D34" s="78">
        <v>1</v>
      </c>
      <c r="E34" s="53"/>
      <c r="F34" s="53"/>
      <c r="G34" s="53"/>
      <c r="H34" s="53"/>
      <c r="I34" s="53"/>
      <c r="J34" s="196"/>
      <c r="K34" s="197">
        <f t="shared" si="0"/>
        <v>0</v>
      </c>
      <c r="L34" s="198" t="e">
        <f t="shared" si="1"/>
        <v>#DIV/0!</v>
      </c>
      <c r="M34" s="199">
        <f t="shared" si="2"/>
        <v>0</v>
      </c>
      <c r="N34" s="199">
        <f t="shared" si="3"/>
        <v>0</v>
      </c>
      <c r="O34" s="199" t="e">
        <f t="shared" si="4"/>
        <v>#DIV/0!</v>
      </c>
      <c r="P34" s="199" t="e">
        <f t="shared" si="5"/>
        <v>#DIV/0!</v>
      </c>
    </row>
    <row r="35" spans="1:16" ht="15.75">
      <c r="A35" s="25">
        <v>33</v>
      </c>
      <c r="B35" s="28" t="s">
        <v>558</v>
      </c>
      <c r="C35" s="29" t="s">
        <v>453</v>
      </c>
      <c r="D35" s="78">
        <v>1</v>
      </c>
      <c r="E35" s="53"/>
      <c r="F35" s="53"/>
      <c r="G35" s="53"/>
      <c r="H35" s="53"/>
      <c r="I35" s="53"/>
      <c r="J35" s="196"/>
      <c r="K35" s="197">
        <f t="shared" si="0"/>
        <v>0</v>
      </c>
      <c r="L35" s="198" t="e">
        <f t="shared" si="1"/>
        <v>#DIV/0!</v>
      </c>
      <c r="M35" s="199">
        <f t="shared" si="2"/>
        <v>0</v>
      </c>
      <c r="N35" s="199">
        <f t="shared" si="3"/>
        <v>0</v>
      </c>
      <c r="O35" s="199" t="e">
        <f t="shared" si="4"/>
        <v>#DIV/0!</v>
      </c>
      <c r="P35" s="199" t="e">
        <f t="shared" si="5"/>
        <v>#DIV/0!</v>
      </c>
    </row>
    <row r="36" spans="1:16" ht="15.75">
      <c r="A36" s="25">
        <v>34</v>
      </c>
      <c r="B36" s="28" t="s">
        <v>559</v>
      </c>
      <c r="C36" s="29" t="s">
        <v>453</v>
      </c>
      <c r="D36" s="78">
        <v>1</v>
      </c>
      <c r="E36" s="53"/>
      <c r="F36" s="53"/>
      <c r="G36" s="53"/>
      <c r="H36" s="53"/>
      <c r="I36" s="53"/>
      <c r="J36" s="196"/>
      <c r="K36" s="197">
        <f t="shared" si="0"/>
        <v>0</v>
      </c>
      <c r="L36" s="198" t="e">
        <f t="shared" si="1"/>
        <v>#DIV/0!</v>
      </c>
      <c r="M36" s="199">
        <f t="shared" si="2"/>
        <v>0</v>
      </c>
      <c r="N36" s="199">
        <f t="shared" si="3"/>
        <v>0</v>
      </c>
      <c r="O36" s="199" t="e">
        <f t="shared" si="4"/>
        <v>#DIV/0!</v>
      </c>
      <c r="P36" s="199" t="e">
        <f t="shared" si="5"/>
        <v>#DIV/0!</v>
      </c>
    </row>
    <row r="37" spans="1:16" ht="15.75">
      <c r="A37" s="25">
        <v>35</v>
      </c>
      <c r="B37" s="28" t="s">
        <v>560</v>
      </c>
      <c r="C37" s="29" t="s">
        <v>453</v>
      </c>
      <c r="D37" s="78">
        <v>1</v>
      </c>
      <c r="E37" s="53"/>
      <c r="F37" s="53"/>
      <c r="G37" s="53"/>
      <c r="H37" s="53"/>
      <c r="I37" s="53"/>
      <c r="J37" s="196"/>
      <c r="K37" s="197">
        <f t="shared" si="0"/>
        <v>0</v>
      </c>
      <c r="L37" s="198" t="e">
        <f t="shared" si="1"/>
        <v>#DIV/0!</v>
      </c>
      <c r="M37" s="199">
        <f t="shared" si="2"/>
        <v>0</v>
      </c>
      <c r="N37" s="199">
        <f t="shared" si="3"/>
        <v>0</v>
      </c>
      <c r="O37" s="199" t="e">
        <f t="shared" si="4"/>
        <v>#DIV/0!</v>
      </c>
      <c r="P37" s="199" t="e">
        <f t="shared" si="5"/>
        <v>#DIV/0!</v>
      </c>
    </row>
    <row r="38" spans="1:16" ht="15.75">
      <c r="A38" s="25">
        <v>36</v>
      </c>
      <c r="B38" s="28" t="s">
        <v>561</v>
      </c>
      <c r="C38" s="29" t="s">
        <v>453</v>
      </c>
      <c r="D38" s="78">
        <v>1</v>
      </c>
      <c r="E38" s="53"/>
      <c r="F38" s="53"/>
      <c r="G38" s="53"/>
      <c r="H38" s="53"/>
      <c r="I38" s="53"/>
      <c r="J38" s="196"/>
      <c r="K38" s="197">
        <f t="shared" si="0"/>
        <v>0</v>
      </c>
      <c r="L38" s="198" t="e">
        <f t="shared" si="1"/>
        <v>#DIV/0!</v>
      </c>
      <c r="M38" s="199">
        <f t="shared" si="2"/>
        <v>0</v>
      </c>
      <c r="N38" s="199">
        <f t="shared" si="3"/>
        <v>0</v>
      </c>
      <c r="O38" s="199" t="e">
        <f t="shared" si="4"/>
        <v>#DIV/0!</v>
      </c>
      <c r="P38" s="199" t="e">
        <f t="shared" si="5"/>
        <v>#DIV/0!</v>
      </c>
    </row>
    <row r="39" spans="1:16" ht="15.75">
      <c r="A39" s="25">
        <v>37</v>
      </c>
      <c r="B39" s="28" t="s">
        <v>562</v>
      </c>
      <c r="C39" s="29" t="s">
        <v>453</v>
      </c>
      <c r="D39" s="78">
        <v>1</v>
      </c>
      <c r="E39" s="53"/>
      <c r="F39" s="53"/>
      <c r="G39" s="53"/>
      <c r="H39" s="53"/>
      <c r="I39" s="53"/>
      <c r="J39" s="196"/>
      <c r="K39" s="197">
        <f t="shared" si="0"/>
        <v>0</v>
      </c>
      <c r="L39" s="198" t="e">
        <f t="shared" si="1"/>
        <v>#DIV/0!</v>
      </c>
      <c r="M39" s="199">
        <f t="shared" si="2"/>
        <v>0</v>
      </c>
      <c r="N39" s="199">
        <f t="shared" si="3"/>
        <v>0</v>
      </c>
      <c r="O39" s="199" t="e">
        <f t="shared" si="4"/>
        <v>#DIV/0!</v>
      </c>
      <c r="P39" s="199" t="e">
        <f t="shared" si="5"/>
        <v>#DIV/0!</v>
      </c>
    </row>
    <row r="40" spans="1:16" ht="15.75">
      <c r="A40" s="25">
        <v>38</v>
      </c>
      <c r="B40" s="28" t="s">
        <v>563</v>
      </c>
      <c r="C40" s="29" t="s">
        <v>453</v>
      </c>
      <c r="D40" s="78">
        <v>1</v>
      </c>
      <c r="E40" s="53"/>
      <c r="F40" s="53"/>
      <c r="G40" s="53"/>
      <c r="H40" s="53"/>
      <c r="I40" s="53"/>
      <c r="J40" s="196"/>
      <c r="K40" s="197">
        <f t="shared" si="0"/>
        <v>0</v>
      </c>
      <c r="L40" s="198" t="e">
        <f t="shared" si="1"/>
        <v>#DIV/0!</v>
      </c>
      <c r="M40" s="199">
        <f t="shared" si="2"/>
        <v>0</v>
      </c>
      <c r="N40" s="199">
        <f t="shared" si="3"/>
        <v>0</v>
      </c>
      <c r="O40" s="199" t="e">
        <f t="shared" si="4"/>
        <v>#DIV/0!</v>
      </c>
      <c r="P40" s="199" t="e">
        <f t="shared" si="5"/>
        <v>#DIV/0!</v>
      </c>
    </row>
    <row r="41" spans="1:16" ht="15.75">
      <c r="A41" s="25">
        <v>39</v>
      </c>
      <c r="B41" s="28" t="s">
        <v>558</v>
      </c>
      <c r="C41" s="29" t="s">
        <v>453</v>
      </c>
      <c r="D41" s="78">
        <v>1</v>
      </c>
      <c r="E41" s="53"/>
      <c r="F41" s="53"/>
      <c r="G41" s="53"/>
      <c r="H41" s="53"/>
      <c r="I41" s="53"/>
      <c r="J41" s="196"/>
      <c r="K41" s="197">
        <f t="shared" si="0"/>
        <v>0</v>
      </c>
      <c r="L41" s="198" t="e">
        <f t="shared" si="1"/>
        <v>#DIV/0!</v>
      </c>
      <c r="M41" s="199">
        <f t="shared" si="2"/>
        <v>0</v>
      </c>
      <c r="N41" s="199">
        <f t="shared" si="3"/>
        <v>0</v>
      </c>
      <c r="O41" s="199" t="e">
        <f t="shared" si="4"/>
        <v>#DIV/0!</v>
      </c>
      <c r="P41" s="199" t="e">
        <f t="shared" si="5"/>
        <v>#DIV/0!</v>
      </c>
    </row>
    <row r="42" spans="1:16" ht="15.75">
      <c r="A42" s="25">
        <v>40</v>
      </c>
      <c r="B42" s="28" t="s">
        <v>564</v>
      </c>
      <c r="C42" s="25" t="s">
        <v>453</v>
      </c>
      <c r="D42" s="30">
        <v>1</v>
      </c>
      <c r="E42" s="53"/>
      <c r="F42" s="53"/>
      <c r="G42" s="53"/>
      <c r="H42" s="53"/>
      <c r="I42" s="53"/>
      <c r="J42" s="196"/>
      <c r="K42" s="197">
        <f t="shared" si="0"/>
        <v>0</v>
      </c>
      <c r="L42" s="198" t="e">
        <f t="shared" si="1"/>
        <v>#DIV/0!</v>
      </c>
      <c r="M42" s="199">
        <f t="shared" si="2"/>
        <v>0</v>
      </c>
      <c r="N42" s="199">
        <f t="shared" si="3"/>
        <v>0</v>
      </c>
      <c r="O42" s="199" t="e">
        <f t="shared" si="4"/>
        <v>#DIV/0!</v>
      </c>
      <c r="P42" s="199" t="e">
        <f t="shared" si="5"/>
        <v>#DIV/0!</v>
      </c>
    </row>
    <row r="43" spans="1:16" ht="15.75">
      <c r="A43" s="25">
        <v>41</v>
      </c>
      <c r="B43" s="28" t="s">
        <v>565</v>
      </c>
      <c r="C43" s="25" t="s">
        <v>453</v>
      </c>
      <c r="D43" s="30">
        <v>1</v>
      </c>
      <c r="E43" s="53"/>
      <c r="F43" s="53"/>
      <c r="G43" s="53"/>
      <c r="H43" s="53"/>
      <c r="I43" s="53"/>
      <c r="J43" s="196"/>
      <c r="K43" s="197">
        <f t="shared" si="0"/>
        <v>0</v>
      </c>
      <c r="L43" s="198" t="e">
        <f t="shared" si="1"/>
        <v>#DIV/0!</v>
      </c>
      <c r="M43" s="199">
        <f t="shared" si="2"/>
        <v>0</v>
      </c>
      <c r="N43" s="199">
        <f t="shared" si="3"/>
        <v>0</v>
      </c>
      <c r="O43" s="199" t="e">
        <f t="shared" si="4"/>
        <v>#DIV/0!</v>
      </c>
      <c r="P43" s="199" t="e">
        <f t="shared" si="5"/>
        <v>#DIV/0!</v>
      </c>
    </row>
    <row r="44" spans="1:16" ht="15.75">
      <c r="A44" s="25">
        <v>42</v>
      </c>
      <c r="B44" s="28" t="s">
        <v>566</v>
      </c>
      <c r="C44" s="25" t="s">
        <v>453</v>
      </c>
      <c r="D44" s="30">
        <v>1</v>
      </c>
      <c r="E44" s="53"/>
      <c r="F44" s="53"/>
      <c r="G44" s="53"/>
      <c r="H44" s="53"/>
      <c r="I44" s="53"/>
      <c r="J44" s="196"/>
      <c r="K44" s="197">
        <f t="shared" si="0"/>
        <v>0</v>
      </c>
      <c r="L44" s="198" t="e">
        <f t="shared" si="1"/>
        <v>#DIV/0!</v>
      </c>
      <c r="M44" s="199">
        <f t="shared" si="2"/>
        <v>0</v>
      </c>
      <c r="N44" s="199">
        <f t="shared" si="3"/>
        <v>0</v>
      </c>
      <c r="O44" s="199" t="e">
        <f t="shared" si="4"/>
        <v>#DIV/0!</v>
      </c>
      <c r="P44" s="199" t="e">
        <f t="shared" si="5"/>
        <v>#DIV/0!</v>
      </c>
    </row>
    <row r="45" spans="1:16" ht="15.75">
      <c r="A45" s="25">
        <v>43</v>
      </c>
      <c r="B45" s="28" t="s">
        <v>567</v>
      </c>
      <c r="C45" s="25" t="s">
        <v>453</v>
      </c>
      <c r="D45" s="30">
        <v>1</v>
      </c>
      <c r="E45" s="53"/>
      <c r="F45" s="53"/>
      <c r="G45" s="53"/>
      <c r="H45" s="53"/>
      <c r="I45" s="53"/>
      <c r="J45" s="196"/>
      <c r="K45" s="197">
        <f t="shared" si="0"/>
        <v>0</v>
      </c>
      <c r="L45" s="198" t="e">
        <f t="shared" si="1"/>
        <v>#DIV/0!</v>
      </c>
      <c r="M45" s="199">
        <f t="shared" si="2"/>
        <v>0</v>
      </c>
      <c r="N45" s="199">
        <f t="shared" si="3"/>
        <v>0</v>
      </c>
      <c r="O45" s="199" t="e">
        <f t="shared" si="4"/>
        <v>#DIV/0!</v>
      </c>
      <c r="P45" s="199" t="e">
        <f t="shared" si="5"/>
        <v>#DIV/0!</v>
      </c>
    </row>
    <row r="46" spans="1:16" ht="15.75">
      <c r="A46" s="25">
        <v>44</v>
      </c>
      <c r="B46" s="28" t="s">
        <v>568</v>
      </c>
      <c r="C46" s="25" t="s">
        <v>453</v>
      </c>
      <c r="D46" s="30">
        <v>1</v>
      </c>
      <c r="E46" s="53"/>
      <c r="F46" s="53"/>
      <c r="G46" s="53"/>
      <c r="H46" s="53"/>
      <c r="I46" s="53"/>
      <c r="J46" s="196"/>
      <c r="K46" s="197">
        <f t="shared" si="0"/>
        <v>0</v>
      </c>
      <c r="L46" s="198" t="e">
        <f t="shared" si="1"/>
        <v>#DIV/0!</v>
      </c>
      <c r="M46" s="199">
        <f t="shared" si="2"/>
        <v>0</v>
      </c>
      <c r="N46" s="199">
        <f t="shared" si="3"/>
        <v>0</v>
      </c>
      <c r="O46" s="199" t="e">
        <f t="shared" si="4"/>
        <v>#DIV/0!</v>
      </c>
      <c r="P46" s="199" t="e">
        <f t="shared" si="5"/>
        <v>#DIV/0!</v>
      </c>
    </row>
    <row r="47" spans="1:16" ht="15.75">
      <c r="A47" s="25">
        <v>45</v>
      </c>
      <c r="B47" s="28" t="s">
        <v>569</v>
      </c>
      <c r="C47" s="25" t="s">
        <v>453</v>
      </c>
      <c r="D47" s="30">
        <v>1</v>
      </c>
      <c r="E47" s="53"/>
      <c r="F47" s="53"/>
      <c r="G47" s="53"/>
      <c r="H47" s="53"/>
      <c r="I47" s="53"/>
      <c r="J47" s="196"/>
      <c r="K47" s="197">
        <f t="shared" si="0"/>
        <v>0</v>
      </c>
      <c r="L47" s="198" t="e">
        <f t="shared" si="1"/>
        <v>#DIV/0!</v>
      </c>
      <c r="M47" s="199">
        <f t="shared" si="2"/>
        <v>0</v>
      </c>
      <c r="N47" s="199">
        <f t="shared" si="3"/>
        <v>0</v>
      </c>
      <c r="O47" s="199" t="e">
        <f t="shared" si="4"/>
        <v>#DIV/0!</v>
      </c>
      <c r="P47" s="199" t="e">
        <f t="shared" si="5"/>
        <v>#DIV/0!</v>
      </c>
    </row>
    <row r="48" spans="1:16" ht="12.75">
      <c r="A48" s="220" t="s">
        <v>640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05" t="e">
        <f>SUM(O3:O47)</f>
        <v>#DIV/0!</v>
      </c>
      <c r="P48" s="208" t="e">
        <f t="shared" si="5"/>
        <v>#DIV/0!</v>
      </c>
    </row>
    <row r="50" spans="2:4" ht="51">
      <c r="B50" s="190" t="s">
        <v>620</v>
      </c>
      <c r="C50" s="17"/>
      <c r="D50" s="17"/>
    </row>
    <row r="51" spans="2:4" ht="25.5">
      <c r="B51" s="178" t="s">
        <v>622</v>
      </c>
      <c r="C51" s="192"/>
      <c r="D51" s="193"/>
    </row>
    <row r="52" spans="2:4" ht="127.5">
      <c r="B52" s="178" t="s">
        <v>642</v>
      </c>
      <c r="C52" s="193"/>
      <c r="D52" s="193"/>
    </row>
    <row r="53" spans="2:4" ht="25.5">
      <c r="B53" s="178" t="s">
        <v>630</v>
      </c>
      <c r="C53" s="193"/>
      <c r="D53" s="193"/>
    </row>
    <row r="54" spans="2:4" ht="12.75">
      <c r="B54" s="178"/>
      <c r="C54" s="193"/>
      <c r="D54" s="193"/>
    </row>
    <row r="55" spans="2:6" ht="78" customHeight="1">
      <c r="B55" s="219" t="s">
        <v>621</v>
      </c>
      <c r="C55" s="219"/>
      <c r="D55" s="219"/>
      <c r="E55" s="219"/>
      <c r="F55" s="219"/>
    </row>
  </sheetData>
  <sheetProtection/>
  <mergeCells count="2">
    <mergeCell ref="B55:F55"/>
    <mergeCell ref="A48:N4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8">
      <selection activeCell="B22" sqref="B22"/>
    </sheetView>
  </sheetViews>
  <sheetFormatPr defaultColWidth="9.140625" defaultRowHeight="12.75"/>
  <cols>
    <col min="1" max="1" width="6.7109375" style="54" customWidth="1"/>
    <col min="2" max="2" width="68.8515625" style="54" customWidth="1"/>
    <col min="3" max="3" width="7.00390625" style="54" bestFit="1" customWidth="1"/>
    <col min="4" max="4" width="13.28125" style="54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54" customWidth="1"/>
    <col min="12" max="12" width="10.57421875" style="54" customWidth="1"/>
    <col min="13" max="13" width="10.8515625" style="54" customWidth="1"/>
    <col min="14" max="14" width="10.28125" style="54" customWidth="1"/>
    <col min="15" max="16384" width="9.140625" style="54" customWidth="1"/>
  </cols>
  <sheetData>
    <row r="1" spans="1:9" ht="67.5" customHeight="1">
      <c r="A1" s="103" t="s">
        <v>361</v>
      </c>
      <c r="B1" s="65" t="s">
        <v>96</v>
      </c>
      <c r="C1" s="66"/>
      <c r="D1" s="66"/>
      <c r="E1" s="26"/>
      <c r="F1" s="26"/>
      <c r="G1" s="26"/>
      <c r="H1" s="26"/>
      <c r="I1" s="26"/>
    </row>
    <row r="2" spans="1:16" s="9" customFormat="1" ht="121.5" customHeight="1">
      <c r="A2" s="109" t="s">
        <v>14</v>
      </c>
      <c r="B2" s="110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32">
        <v>1</v>
      </c>
      <c r="B3" s="33" t="s">
        <v>97</v>
      </c>
      <c r="C3" s="27" t="s">
        <v>13</v>
      </c>
      <c r="D3" s="27">
        <v>40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/>
      <c r="N3" s="199" t="e">
        <f>P3</f>
        <v>#DIV/0!</v>
      </c>
      <c r="O3" s="199" t="e">
        <f>L3*M3</f>
        <v>#DIV/0!</v>
      </c>
      <c r="P3" s="199" t="e">
        <f>O3*1.2</f>
        <v>#DIV/0!</v>
      </c>
    </row>
    <row r="4" spans="1:16" ht="51">
      <c r="A4" s="32">
        <v>2</v>
      </c>
      <c r="B4" s="33" t="s">
        <v>98</v>
      </c>
      <c r="C4" s="27" t="s">
        <v>13</v>
      </c>
      <c r="D4" s="27">
        <v>40</v>
      </c>
      <c r="E4" s="41"/>
      <c r="F4" s="41"/>
      <c r="G4" s="41"/>
      <c r="H4" s="41"/>
      <c r="I4" s="41"/>
      <c r="J4" s="196"/>
      <c r="K4" s="197">
        <f aca="true" t="shared" si="0" ref="K4:K17">J4*1.2</f>
        <v>0</v>
      </c>
      <c r="L4" s="198" t="e">
        <f aca="true" t="shared" si="1" ref="L4:L17">D4/I4</f>
        <v>#DIV/0!</v>
      </c>
      <c r="M4" s="199"/>
      <c r="N4" s="199">
        <f aca="true" t="shared" si="2" ref="N4:N17">M4*1.2</f>
        <v>0</v>
      </c>
      <c r="O4" s="199" t="e">
        <f aca="true" t="shared" si="3" ref="O4:O17">L4*M4</f>
        <v>#DIV/0!</v>
      </c>
      <c r="P4" s="199" t="e">
        <f aca="true" t="shared" si="4" ref="P4:P18">O4*1.2</f>
        <v>#DIV/0!</v>
      </c>
    </row>
    <row r="5" spans="1:16" ht="38.25">
      <c r="A5" s="32">
        <v>3</v>
      </c>
      <c r="B5" s="33" t="s">
        <v>99</v>
      </c>
      <c r="C5" s="27" t="s">
        <v>13</v>
      </c>
      <c r="D5" s="27">
        <v>40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aca="true" t="shared" si="5" ref="M5:M17">J5*I5</f>
        <v>0</v>
      </c>
      <c r="N5" s="199">
        <f t="shared" si="2"/>
        <v>0</v>
      </c>
      <c r="O5" s="199" t="e">
        <f t="shared" si="3"/>
        <v>#DIV/0!</v>
      </c>
      <c r="P5" s="199" t="e">
        <f t="shared" si="4"/>
        <v>#DIV/0!</v>
      </c>
    </row>
    <row r="6" spans="1:16" ht="38.25">
      <c r="A6" s="32">
        <v>4</v>
      </c>
      <c r="B6" s="33" t="s">
        <v>100</v>
      </c>
      <c r="C6" s="27" t="s">
        <v>13</v>
      </c>
      <c r="D6" s="27">
        <v>40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5"/>
        <v>0</v>
      </c>
      <c r="N6" s="199">
        <f t="shared" si="2"/>
        <v>0</v>
      </c>
      <c r="O6" s="199" t="e">
        <f t="shared" si="3"/>
        <v>#DIV/0!</v>
      </c>
      <c r="P6" s="199" t="e">
        <f t="shared" si="4"/>
        <v>#DIV/0!</v>
      </c>
    </row>
    <row r="7" spans="1:16" ht="38.25">
      <c r="A7" s="32">
        <v>5</v>
      </c>
      <c r="B7" s="33" t="s">
        <v>101</v>
      </c>
      <c r="C7" s="27" t="s">
        <v>13</v>
      </c>
      <c r="D7" s="27">
        <v>40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5"/>
        <v>0</v>
      </c>
      <c r="N7" s="199">
        <f t="shared" si="2"/>
        <v>0</v>
      </c>
      <c r="O7" s="199" t="e">
        <f t="shared" si="3"/>
        <v>#DIV/0!</v>
      </c>
      <c r="P7" s="199" t="e">
        <f t="shared" si="4"/>
        <v>#DIV/0!</v>
      </c>
    </row>
    <row r="8" spans="1:16" ht="38.25">
      <c r="A8" s="32">
        <v>6</v>
      </c>
      <c r="B8" s="33" t="s">
        <v>102</v>
      </c>
      <c r="C8" s="27" t="s">
        <v>13</v>
      </c>
      <c r="D8" s="27">
        <v>40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5"/>
        <v>0</v>
      </c>
      <c r="N8" s="199">
        <f t="shared" si="2"/>
        <v>0</v>
      </c>
      <c r="O8" s="199" t="e">
        <f t="shared" si="3"/>
        <v>#DIV/0!</v>
      </c>
      <c r="P8" s="199" t="e">
        <f t="shared" si="4"/>
        <v>#DIV/0!</v>
      </c>
    </row>
    <row r="9" spans="1:16" ht="51">
      <c r="A9" s="32">
        <v>7</v>
      </c>
      <c r="B9" s="33" t="s">
        <v>103</v>
      </c>
      <c r="C9" s="27" t="s">
        <v>13</v>
      </c>
      <c r="D9" s="27">
        <v>60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5"/>
        <v>0</v>
      </c>
      <c r="N9" s="199">
        <f t="shared" si="2"/>
        <v>0</v>
      </c>
      <c r="O9" s="199" t="e">
        <f t="shared" si="3"/>
        <v>#DIV/0!</v>
      </c>
      <c r="P9" s="199" t="e">
        <f t="shared" si="4"/>
        <v>#DIV/0!</v>
      </c>
    </row>
    <row r="10" spans="1:16" ht="51">
      <c r="A10" s="32">
        <v>8</v>
      </c>
      <c r="B10" s="33" t="s">
        <v>104</v>
      </c>
      <c r="C10" s="15" t="s">
        <v>13</v>
      </c>
      <c r="D10" s="27">
        <v>60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5"/>
        <v>0</v>
      </c>
      <c r="N10" s="199">
        <f t="shared" si="2"/>
        <v>0</v>
      </c>
      <c r="O10" s="199" t="e">
        <f t="shared" si="3"/>
        <v>#DIV/0!</v>
      </c>
      <c r="P10" s="199" t="e">
        <f t="shared" si="4"/>
        <v>#DIV/0!</v>
      </c>
    </row>
    <row r="11" spans="1:16" ht="38.25">
      <c r="A11" s="32">
        <v>9</v>
      </c>
      <c r="B11" s="33" t="s">
        <v>105</v>
      </c>
      <c r="C11" s="15" t="s">
        <v>13</v>
      </c>
      <c r="D11" s="27">
        <v>40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5"/>
        <v>0</v>
      </c>
      <c r="N11" s="199">
        <f t="shared" si="2"/>
        <v>0</v>
      </c>
      <c r="O11" s="199" t="e">
        <f t="shared" si="3"/>
        <v>#DIV/0!</v>
      </c>
      <c r="P11" s="199" t="e">
        <f t="shared" si="4"/>
        <v>#DIV/0!</v>
      </c>
    </row>
    <row r="12" spans="1:16" ht="38.25">
      <c r="A12" s="32">
        <v>10</v>
      </c>
      <c r="B12" s="33" t="s">
        <v>106</v>
      </c>
      <c r="C12" s="15" t="s">
        <v>13</v>
      </c>
      <c r="D12" s="15">
        <v>40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5"/>
        <v>0</v>
      </c>
      <c r="N12" s="199">
        <f t="shared" si="2"/>
        <v>0</v>
      </c>
      <c r="O12" s="199" t="e">
        <f t="shared" si="3"/>
        <v>#DIV/0!</v>
      </c>
      <c r="P12" s="199" t="e">
        <f t="shared" si="4"/>
        <v>#DIV/0!</v>
      </c>
    </row>
    <row r="13" spans="1:16" ht="51">
      <c r="A13" s="32">
        <v>11</v>
      </c>
      <c r="B13" s="33" t="s">
        <v>107</v>
      </c>
      <c r="C13" s="15" t="s">
        <v>13</v>
      </c>
      <c r="D13" s="15">
        <v>40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5"/>
        <v>0</v>
      </c>
      <c r="N13" s="199">
        <f t="shared" si="2"/>
        <v>0</v>
      </c>
      <c r="O13" s="199" t="e">
        <f t="shared" si="3"/>
        <v>#DIV/0!</v>
      </c>
      <c r="P13" s="199" t="e">
        <f t="shared" si="4"/>
        <v>#DIV/0!</v>
      </c>
    </row>
    <row r="14" spans="1:16" ht="38.25">
      <c r="A14" s="32">
        <v>12</v>
      </c>
      <c r="B14" s="33" t="s">
        <v>108</v>
      </c>
      <c r="C14" s="15" t="s">
        <v>13</v>
      </c>
      <c r="D14" s="15">
        <v>40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5"/>
        <v>0</v>
      </c>
      <c r="N14" s="199">
        <f t="shared" si="2"/>
        <v>0</v>
      </c>
      <c r="O14" s="199" t="e">
        <f t="shared" si="3"/>
        <v>#DIV/0!</v>
      </c>
      <c r="P14" s="199" t="e">
        <f t="shared" si="4"/>
        <v>#DIV/0!</v>
      </c>
    </row>
    <row r="15" spans="1:16" ht="15.75">
      <c r="A15" s="32">
        <v>13</v>
      </c>
      <c r="B15" s="81" t="s">
        <v>109</v>
      </c>
      <c r="C15" s="15" t="s">
        <v>2</v>
      </c>
      <c r="D15" s="15">
        <v>20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5"/>
        <v>0</v>
      </c>
      <c r="N15" s="199">
        <f t="shared" si="2"/>
        <v>0</v>
      </c>
      <c r="O15" s="199" t="e">
        <f t="shared" si="3"/>
        <v>#DIV/0!</v>
      </c>
      <c r="P15" s="199" t="e">
        <f t="shared" si="4"/>
        <v>#DIV/0!</v>
      </c>
    </row>
    <row r="16" spans="1:16" ht="15.75">
      <c r="A16" s="32">
        <v>14</v>
      </c>
      <c r="B16" s="81" t="s">
        <v>110</v>
      </c>
      <c r="C16" s="15" t="s">
        <v>2</v>
      </c>
      <c r="D16" s="15">
        <v>20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5"/>
        <v>0</v>
      </c>
      <c r="N16" s="199">
        <f t="shared" si="2"/>
        <v>0</v>
      </c>
      <c r="O16" s="199" t="e">
        <f t="shared" si="3"/>
        <v>#DIV/0!</v>
      </c>
      <c r="P16" s="199" t="e">
        <f t="shared" si="4"/>
        <v>#DIV/0!</v>
      </c>
    </row>
    <row r="17" spans="1:16" ht="15.75">
      <c r="A17" s="32">
        <v>15</v>
      </c>
      <c r="B17" s="33" t="s">
        <v>111</v>
      </c>
      <c r="C17" s="15" t="s">
        <v>2</v>
      </c>
      <c r="D17" s="15">
        <v>5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5"/>
        <v>0</v>
      </c>
      <c r="N17" s="199">
        <f t="shared" si="2"/>
        <v>0</v>
      </c>
      <c r="O17" s="199" t="e">
        <f t="shared" si="3"/>
        <v>#DIV/0!</v>
      </c>
      <c r="P17" s="199" t="e">
        <f t="shared" si="4"/>
        <v>#DIV/0!</v>
      </c>
    </row>
    <row r="18" spans="1:16" ht="12.75">
      <c r="A18" s="220" t="s">
        <v>640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11" t="e">
        <f>SUM(O3:O17)</f>
        <v>#DIV/0!</v>
      </c>
      <c r="P18" s="212" t="e">
        <f t="shared" si="4"/>
        <v>#DIV/0!</v>
      </c>
    </row>
    <row r="19" spans="5:6" ht="12.75">
      <c r="E19" s="193"/>
      <c r="F19" s="193"/>
    </row>
    <row r="20" spans="1:4" s="9" customFormat="1" ht="51">
      <c r="A20" s="54"/>
      <c r="B20" s="190" t="s">
        <v>620</v>
      </c>
      <c r="C20" s="17"/>
      <c r="D20" s="17"/>
    </row>
    <row r="21" spans="1:4" s="9" customFormat="1" ht="25.5">
      <c r="A21" s="54"/>
      <c r="B21" s="178" t="s">
        <v>622</v>
      </c>
      <c r="C21" s="192"/>
      <c r="D21" s="193"/>
    </row>
    <row r="22" spans="1:4" s="9" customFormat="1" ht="114.75">
      <c r="A22" s="54"/>
      <c r="B22" s="178" t="s">
        <v>642</v>
      </c>
      <c r="C22" s="193"/>
      <c r="D22" s="193"/>
    </row>
    <row r="23" spans="1:4" s="9" customFormat="1" ht="25.5">
      <c r="A23" s="54"/>
      <c r="B23" s="178" t="s">
        <v>630</v>
      </c>
      <c r="C23" s="193"/>
      <c r="D23" s="193"/>
    </row>
    <row r="24" spans="1:4" s="9" customFormat="1" ht="12.75">
      <c r="A24" s="54"/>
      <c r="B24" s="178"/>
      <c r="C24" s="193"/>
      <c r="D24" s="193"/>
    </row>
    <row r="25" spans="1:6" s="9" customFormat="1" ht="78" customHeight="1">
      <c r="A25" s="54"/>
      <c r="B25" s="219" t="s">
        <v>621</v>
      </c>
      <c r="C25" s="219"/>
      <c r="D25" s="219"/>
      <c r="E25" s="219"/>
      <c r="F25" s="219"/>
    </row>
  </sheetData>
  <sheetProtection/>
  <mergeCells count="2">
    <mergeCell ref="B25:F25"/>
    <mergeCell ref="A18:N1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6.7109375" style="84" customWidth="1"/>
    <col min="2" max="2" width="68.8515625" style="95" customWidth="1"/>
    <col min="3" max="3" width="7.00390625" style="95" bestFit="1" customWidth="1"/>
    <col min="4" max="4" width="13.28125" style="95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5" customWidth="1"/>
    <col min="12" max="12" width="11.8515625" style="95" customWidth="1"/>
    <col min="13" max="14" width="10.140625" style="95" customWidth="1"/>
    <col min="15" max="16384" width="9.140625" style="95" customWidth="1"/>
  </cols>
  <sheetData>
    <row r="1" spans="1:9" s="9" customFormat="1" ht="67.5" customHeight="1">
      <c r="A1" s="43" t="s">
        <v>570</v>
      </c>
      <c r="B1" s="94" t="s">
        <v>619</v>
      </c>
      <c r="C1" s="66"/>
      <c r="D1" s="43"/>
      <c r="E1" s="26"/>
      <c r="F1" s="26"/>
      <c r="G1" s="26"/>
      <c r="H1" s="26"/>
      <c r="I1" s="26"/>
    </row>
    <row r="2" spans="1:16" s="9" customFormat="1" ht="93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s="9" customFormat="1" ht="114.75">
      <c r="A3" s="27">
        <v>1</v>
      </c>
      <c r="B3" s="35" t="s">
        <v>605</v>
      </c>
      <c r="C3" s="36" t="s">
        <v>13</v>
      </c>
      <c r="D3" s="36">
        <v>1300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2.75">
      <c r="A4" s="235" t="s">
        <v>640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05" t="e">
        <f>SUM(O3)</f>
        <v>#DIV/0!</v>
      </c>
      <c r="P4" s="208" t="e">
        <f>O4*1.2</f>
        <v>#DIV/0!</v>
      </c>
    </row>
    <row r="5" spans="1:9" ht="12.75">
      <c r="A5" s="31"/>
      <c r="B5" s="26"/>
      <c r="C5" s="26"/>
      <c r="D5" s="26"/>
      <c r="E5" s="122"/>
      <c r="F5" s="122"/>
      <c r="G5" s="122"/>
      <c r="H5" s="122"/>
      <c r="I5" s="122"/>
    </row>
    <row r="6" spans="1:9" s="9" customFormat="1" ht="51">
      <c r="A6" s="54"/>
      <c r="B6" s="190" t="s">
        <v>620</v>
      </c>
      <c r="C6" s="17"/>
      <c r="D6" s="17"/>
      <c r="E6" s="122"/>
      <c r="F6" s="122"/>
      <c r="G6" s="122"/>
      <c r="H6" s="122"/>
      <c r="I6" s="122"/>
    </row>
    <row r="7" spans="1:9" s="9" customFormat="1" ht="25.5">
      <c r="A7" s="54"/>
      <c r="B7" s="178" t="s">
        <v>622</v>
      </c>
      <c r="C7" s="192"/>
      <c r="D7" s="193"/>
      <c r="E7" s="122"/>
      <c r="F7" s="122"/>
      <c r="G7" s="122"/>
      <c r="H7" s="122"/>
      <c r="I7" s="122"/>
    </row>
    <row r="8" spans="1:9" s="9" customFormat="1" ht="114.75">
      <c r="A8" s="54"/>
      <c r="B8" s="178" t="s">
        <v>642</v>
      </c>
      <c r="C8" s="193"/>
      <c r="D8" s="193"/>
      <c r="E8" s="122"/>
      <c r="F8" s="122"/>
      <c r="G8" s="122"/>
      <c r="H8" s="122"/>
      <c r="I8" s="122"/>
    </row>
    <row r="9" spans="1:4" s="9" customFormat="1" ht="25.5">
      <c r="A9" s="54"/>
      <c r="B9" s="178" t="s">
        <v>630</v>
      </c>
      <c r="C9" s="193"/>
      <c r="D9" s="193"/>
    </row>
    <row r="10" spans="1:4" s="9" customFormat="1" ht="12.75">
      <c r="A10" s="54"/>
      <c r="B10" s="178"/>
      <c r="C10" s="193"/>
      <c r="D10" s="193"/>
    </row>
    <row r="11" spans="1:6" s="9" customFormat="1" ht="78" customHeight="1">
      <c r="A11" s="54"/>
      <c r="B11" s="219" t="s">
        <v>621</v>
      </c>
      <c r="C11" s="219"/>
      <c r="D11" s="219"/>
      <c r="E11" s="219"/>
      <c r="F11" s="219"/>
    </row>
    <row r="12" spans="5:6" ht="12.75">
      <c r="E12" s="193"/>
      <c r="F12" s="193"/>
    </row>
    <row r="13" spans="5:6" ht="12.75">
      <c r="E13" s="193"/>
      <c r="F13" s="193"/>
    </row>
    <row r="14" spans="5:6" ht="12.75">
      <c r="E14" s="193"/>
      <c r="F14" s="193"/>
    </row>
    <row r="15" spans="5:6" ht="12.75">
      <c r="E15" s="193"/>
      <c r="F15" s="193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  <row r="36" spans="5:6" ht="12.75">
      <c r="E36" s="95"/>
      <c r="F36" s="95"/>
    </row>
  </sheetData>
  <sheetProtection/>
  <mergeCells count="2">
    <mergeCell ref="B11:F11"/>
    <mergeCell ref="A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9">
      <selection activeCell="B23" sqref="B23"/>
    </sheetView>
  </sheetViews>
  <sheetFormatPr defaultColWidth="9.140625" defaultRowHeight="12.75"/>
  <cols>
    <col min="1" max="1" width="6.7109375" style="54" customWidth="1"/>
    <col min="2" max="2" width="68.8515625" style="9" customWidth="1"/>
    <col min="3" max="3" width="7.140625" style="54" bestFit="1" customWidth="1"/>
    <col min="4" max="4" width="13.28125" style="54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57421875" style="9" customWidth="1"/>
    <col min="13" max="13" width="10.8515625" style="9" customWidth="1"/>
    <col min="14" max="14" width="11.140625" style="9" customWidth="1"/>
    <col min="15" max="16384" width="9.140625" style="9" customWidth="1"/>
  </cols>
  <sheetData>
    <row r="1" spans="1:9" ht="67.5" customHeight="1">
      <c r="A1" s="43" t="s">
        <v>571</v>
      </c>
      <c r="B1" s="94" t="s">
        <v>488</v>
      </c>
      <c r="C1" s="66"/>
      <c r="D1" s="43"/>
      <c r="E1" s="26"/>
      <c r="F1" s="26"/>
      <c r="G1" s="26"/>
      <c r="H1" s="26"/>
      <c r="I1" s="26"/>
    </row>
    <row r="2" spans="1:16" ht="94.5" customHeight="1">
      <c r="A2" s="114" t="s">
        <v>19</v>
      </c>
      <c r="B2" s="115" t="s">
        <v>0</v>
      </c>
      <c r="C2" s="115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51">
      <c r="A3" s="37" t="s">
        <v>54</v>
      </c>
      <c r="B3" s="35" t="s">
        <v>306</v>
      </c>
      <c r="C3" s="36" t="s">
        <v>162</v>
      </c>
      <c r="D3" s="36">
        <v>10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37" t="s">
        <v>56</v>
      </c>
      <c r="B4" s="35" t="s">
        <v>307</v>
      </c>
      <c r="C4" s="36" t="s">
        <v>352</v>
      </c>
      <c r="D4" s="36">
        <v>50</v>
      </c>
      <c r="E4" s="41"/>
      <c r="F4" s="41"/>
      <c r="G4" s="41"/>
      <c r="H4" s="41"/>
      <c r="I4" s="41"/>
      <c r="J4" s="196"/>
      <c r="K4" s="197">
        <f aca="true" t="shared" si="0" ref="K4:K17">J4*1.2</f>
        <v>0</v>
      </c>
      <c r="L4" s="198" t="e">
        <f aca="true" t="shared" si="1" ref="L4:L17">D4/I4</f>
        <v>#DIV/0!</v>
      </c>
      <c r="M4" s="199">
        <f aca="true" t="shared" si="2" ref="M4:M17">J4*I4</f>
        <v>0</v>
      </c>
      <c r="N4" s="199">
        <f aca="true" t="shared" si="3" ref="N4:N17">M4*1.2</f>
        <v>0</v>
      </c>
      <c r="O4" s="199" t="e">
        <f aca="true" t="shared" si="4" ref="O4:O17">L4*M4</f>
        <v>#DIV/0!</v>
      </c>
      <c r="P4" s="199" t="e">
        <f aca="true" t="shared" si="5" ref="P4:P18">O4*1.2</f>
        <v>#DIV/0!</v>
      </c>
    </row>
    <row r="5" spans="1:16" ht="25.5">
      <c r="A5" s="116">
        <v>3</v>
      </c>
      <c r="B5" s="117" t="s">
        <v>491</v>
      </c>
      <c r="C5" s="116" t="s">
        <v>162</v>
      </c>
      <c r="D5" s="116">
        <v>150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38.25">
      <c r="A6" s="37" t="s">
        <v>59</v>
      </c>
      <c r="B6" s="117" t="s">
        <v>495</v>
      </c>
      <c r="C6" s="116" t="s">
        <v>355</v>
      </c>
      <c r="D6" s="116">
        <v>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37" t="s">
        <v>52</v>
      </c>
      <c r="B7" s="35" t="s">
        <v>308</v>
      </c>
      <c r="C7" s="36" t="s">
        <v>162</v>
      </c>
      <c r="D7" s="36">
        <v>120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116">
        <v>6</v>
      </c>
      <c r="B8" s="35" t="s">
        <v>309</v>
      </c>
      <c r="C8" s="36" t="s">
        <v>162</v>
      </c>
      <c r="D8" s="36">
        <v>120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72" t="s">
        <v>61</v>
      </c>
      <c r="B9" s="13" t="s">
        <v>310</v>
      </c>
      <c r="C9" s="12" t="s">
        <v>162</v>
      </c>
      <c r="D9" s="12">
        <v>120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25.5">
      <c r="A10" s="72" t="s">
        <v>63</v>
      </c>
      <c r="B10" s="13" t="s">
        <v>310</v>
      </c>
      <c r="C10" s="12" t="s">
        <v>162</v>
      </c>
      <c r="D10" s="12">
        <v>120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25.5">
      <c r="A11" s="3">
        <v>9</v>
      </c>
      <c r="B11" s="13" t="s">
        <v>492</v>
      </c>
      <c r="C11" s="12" t="s">
        <v>162</v>
      </c>
      <c r="D11" s="12">
        <v>150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25.5">
      <c r="A12" s="72" t="s">
        <v>67</v>
      </c>
      <c r="B12" s="13" t="s">
        <v>493</v>
      </c>
      <c r="C12" s="12" t="s">
        <v>162</v>
      </c>
      <c r="D12" s="12">
        <v>150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25.5">
      <c r="A13" s="72" t="s">
        <v>69</v>
      </c>
      <c r="B13" s="13" t="s">
        <v>494</v>
      </c>
      <c r="C13" s="12" t="s">
        <v>162</v>
      </c>
      <c r="D13" s="12">
        <v>150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25.5">
      <c r="A14" s="3">
        <v>12</v>
      </c>
      <c r="B14" s="5" t="s">
        <v>572</v>
      </c>
      <c r="C14" s="11" t="s">
        <v>606</v>
      </c>
      <c r="D14" s="12">
        <v>2250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72" t="s">
        <v>73</v>
      </c>
      <c r="B15" s="13" t="s">
        <v>489</v>
      </c>
      <c r="C15" s="12" t="s">
        <v>2</v>
      </c>
      <c r="D15" s="12">
        <v>6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25.5">
      <c r="A16" s="72" t="s">
        <v>74</v>
      </c>
      <c r="B16" s="13" t="s">
        <v>305</v>
      </c>
      <c r="C16" s="12" t="s">
        <v>144</v>
      </c>
      <c r="D16" s="12">
        <v>10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38.25">
      <c r="A17" s="3">
        <v>15</v>
      </c>
      <c r="B17" s="85" t="s">
        <v>356</v>
      </c>
      <c r="C17" s="12" t="s">
        <v>144</v>
      </c>
      <c r="D17" s="12">
        <v>5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12.75">
      <c r="A18" s="220" t="s">
        <v>640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05" t="e">
        <f>SUM(O3:O17)</f>
        <v>#DIV/0!</v>
      </c>
      <c r="P18" s="208" t="e">
        <f t="shared" si="5"/>
        <v>#DIV/0!</v>
      </c>
    </row>
    <row r="19" spans="5:6" ht="12.75">
      <c r="E19" s="193"/>
      <c r="F19" s="193"/>
    </row>
    <row r="20" spans="2:6" ht="63">
      <c r="B20" s="195" t="s">
        <v>631</v>
      </c>
      <c r="E20" s="193"/>
      <c r="F20" s="193"/>
    </row>
    <row r="21" spans="2:4" ht="51">
      <c r="B21" s="190" t="s">
        <v>620</v>
      </c>
      <c r="C21" s="17"/>
      <c r="D21" s="17"/>
    </row>
    <row r="22" spans="2:4" ht="25.5">
      <c r="B22" s="178" t="s">
        <v>622</v>
      </c>
      <c r="C22" s="192"/>
      <c r="D22" s="193"/>
    </row>
    <row r="23" spans="2:4" ht="114.75">
      <c r="B23" s="178" t="s">
        <v>642</v>
      </c>
      <c r="C23" s="193"/>
      <c r="D23" s="193"/>
    </row>
    <row r="24" spans="2:4" ht="25.5">
      <c r="B24" s="178" t="s">
        <v>630</v>
      </c>
      <c r="C24" s="193"/>
      <c r="D24" s="193"/>
    </row>
    <row r="25" spans="2:4" ht="12.75">
      <c r="B25" s="178"/>
      <c r="C25" s="193"/>
      <c r="D25" s="193"/>
    </row>
    <row r="26" spans="2:6" ht="78" customHeight="1">
      <c r="B26" s="219" t="s">
        <v>621</v>
      </c>
      <c r="C26" s="219"/>
      <c r="D26" s="219"/>
      <c r="E26" s="219"/>
      <c r="F26" s="219"/>
    </row>
  </sheetData>
  <sheetProtection/>
  <mergeCells count="2">
    <mergeCell ref="B26:F26"/>
    <mergeCell ref="A18:N1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5">
      <selection activeCell="B24" sqref="B24"/>
    </sheetView>
  </sheetViews>
  <sheetFormatPr defaultColWidth="9.140625" defaultRowHeight="12.75"/>
  <cols>
    <col min="1" max="1" width="6.7109375" style="54" customWidth="1"/>
    <col min="2" max="2" width="68.8515625" style="98" customWidth="1"/>
    <col min="3" max="3" width="7.7109375" style="9" customWidth="1"/>
    <col min="4" max="4" width="13.28125" style="9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0.8515625" style="9" customWidth="1"/>
    <col min="13" max="13" width="10.140625" style="9" customWidth="1"/>
    <col min="14" max="14" width="10.8515625" style="9" customWidth="1"/>
    <col min="15" max="16384" width="9.140625" style="9" customWidth="1"/>
  </cols>
  <sheetData>
    <row r="1" spans="1:9" ht="67.5" customHeight="1">
      <c r="A1" s="103" t="s">
        <v>362</v>
      </c>
      <c r="B1" s="107" t="s">
        <v>112</v>
      </c>
      <c r="C1" s="108"/>
      <c r="D1" s="108"/>
      <c r="E1" s="26"/>
      <c r="F1" s="26"/>
      <c r="G1" s="26"/>
      <c r="H1" s="26"/>
      <c r="I1" s="26"/>
    </row>
    <row r="2" spans="1:16" ht="130.5" customHeight="1">
      <c r="A2" s="27" t="s">
        <v>14</v>
      </c>
      <c r="B2" s="137" t="s">
        <v>0</v>
      </c>
      <c r="C2" s="111" t="s">
        <v>1</v>
      </c>
      <c r="D2" s="110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38.25">
      <c r="A3" s="37" t="s">
        <v>54</v>
      </c>
      <c r="B3" s="35" t="s">
        <v>113</v>
      </c>
      <c r="C3" s="27" t="s">
        <v>13</v>
      </c>
      <c r="D3" s="76">
        <v>150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37" t="s">
        <v>56</v>
      </c>
      <c r="B4" s="125" t="s">
        <v>114</v>
      </c>
      <c r="C4" s="27" t="s">
        <v>13</v>
      </c>
      <c r="D4" s="76">
        <v>150</v>
      </c>
      <c r="E4" s="41"/>
      <c r="F4" s="41"/>
      <c r="G4" s="41"/>
      <c r="H4" s="41"/>
      <c r="I4" s="41"/>
      <c r="J4" s="196"/>
      <c r="K4" s="197">
        <f aca="true" t="shared" si="0" ref="K4:K19">J4*1.2</f>
        <v>0</v>
      </c>
      <c r="L4" s="198" t="e">
        <f aca="true" t="shared" si="1" ref="L4:L19">D4/I4</f>
        <v>#DIV/0!</v>
      </c>
      <c r="M4" s="199">
        <f aca="true" t="shared" si="2" ref="M4:M19">J4*I4</f>
        <v>0</v>
      </c>
      <c r="N4" s="199">
        <f aca="true" t="shared" si="3" ref="N4:N19">M4*1.2</f>
        <v>0</v>
      </c>
      <c r="O4" s="199" t="e">
        <f aca="true" t="shared" si="4" ref="O4:O19">L4*M4</f>
        <v>#DIV/0!</v>
      </c>
      <c r="P4" s="199" t="e">
        <f aca="true" t="shared" si="5" ref="P4:P20">O4*1.2</f>
        <v>#DIV/0!</v>
      </c>
    </row>
    <row r="5" spans="1:16" ht="38.25">
      <c r="A5" s="37" t="s">
        <v>57</v>
      </c>
      <c r="B5" s="125" t="s">
        <v>115</v>
      </c>
      <c r="C5" s="27" t="s">
        <v>13</v>
      </c>
      <c r="D5" s="76">
        <v>480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37" t="s">
        <v>59</v>
      </c>
      <c r="B6" s="112" t="s">
        <v>116</v>
      </c>
      <c r="C6" s="27" t="s">
        <v>13</v>
      </c>
      <c r="D6" s="76">
        <v>420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38.25">
      <c r="A7" s="37" t="s">
        <v>52</v>
      </c>
      <c r="B7" s="125" t="s">
        <v>117</v>
      </c>
      <c r="C7" s="27" t="s">
        <v>13</v>
      </c>
      <c r="D7" s="76">
        <v>420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38.25">
      <c r="A8" s="37" t="s">
        <v>60</v>
      </c>
      <c r="B8" s="112" t="s">
        <v>118</v>
      </c>
      <c r="C8" s="27" t="s">
        <v>13</v>
      </c>
      <c r="D8" s="76">
        <v>300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38.25">
      <c r="A9" s="37" t="s">
        <v>61</v>
      </c>
      <c r="B9" s="101" t="s">
        <v>119</v>
      </c>
      <c r="C9" s="15" t="s">
        <v>13</v>
      </c>
      <c r="D9" s="29">
        <v>480</v>
      </c>
      <c r="E9" s="53"/>
      <c r="F9" s="53"/>
      <c r="G9" s="53"/>
      <c r="H9" s="53"/>
      <c r="I9" s="41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25.5">
      <c r="A10" s="37" t="s">
        <v>63</v>
      </c>
      <c r="B10" s="35" t="s">
        <v>120</v>
      </c>
      <c r="C10" s="15" t="s">
        <v>13</v>
      </c>
      <c r="D10" s="29">
        <v>480</v>
      </c>
      <c r="E10" s="53"/>
      <c r="F10" s="53"/>
      <c r="G10" s="53"/>
      <c r="H10" s="53"/>
      <c r="I10" s="41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38.25">
      <c r="A11" s="37" t="s">
        <v>65</v>
      </c>
      <c r="B11" s="13" t="s">
        <v>121</v>
      </c>
      <c r="C11" s="15" t="s">
        <v>13</v>
      </c>
      <c r="D11" s="29">
        <v>360</v>
      </c>
      <c r="E11" s="102"/>
      <c r="F11" s="102"/>
      <c r="G11" s="53"/>
      <c r="H11" s="53"/>
      <c r="I11" s="41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38.25">
      <c r="A12" s="37" t="s">
        <v>67</v>
      </c>
      <c r="B12" s="13" t="s">
        <v>122</v>
      </c>
      <c r="C12" s="15" t="s">
        <v>13</v>
      </c>
      <c r="D12" s="29">
        <v>420</v>
      </c>
      <c r="E12" s="194"/>
      <c r="F12" s="194"/>
      <c r="G12" s="53"/>
      <c r="H12" s="53"/>
      <c r="I12" s="41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38.25">
      <c r="A13" s="37" t="s">
        <v>69</v>
      </c>
      <c r="B13" s="13" t="s">
        <v>123</v>
      </c>
      <c r="C13" s="15" t="s">
        <v>13</v>
      </c>
      <c r="D13" s="29">
        <v>360</v>
      </c>
      <c r="E13" s="194"/>
      <c r="F13" s="194"/>
      <c r="G13" s="53"/>
      <c r="H13" s="53"/>
      <c r="I13" s="41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38.25">
      <c r="A14" s="37" t="s">
        <v>71</v>
      </c>
      <c r="B14" s="13" t="s">
        <v>124</v>
      </c>
      <c r="C14" s="15" t="s">
        <v>13</v>
      </c>
      <c r="D14" s="29">
        <v>360</v>
      </c>
      <c r="E14" s="194"/>
      <c r="F14" s="194"/>
      <c r="G14" s="53"/>
      <c r="H14" s="53"/>
      <c r="I14" s="41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38.25">
      <c r="A15" s="37" t="s">
        <v>73</v>
      </c>
      <c r="B15" s="13" t="s">
        <v>125</v>
      </c>
      <c r="C15" s="15" t="s">
        <v>13</v>
      </c>
      <c r="D15" s="29">
        <v>90</v>
      </c>
      <c r="E15" s="194"/>
      <c r="F15" s="194"/>
      <c r="G15" s="53"/>
      <c r="H15" s="53"/>
      <c r="I15" s="41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38.25">
      <c r="A16" s="37" t="s">
        <v>74</v>
      </c>
      <c r="B16" s="13" t="s">
        <v>126</v>
      </c>
      <c r="C16" s="15" t="s">
        <v>13</v>
      </c>
      <c r="D16" s="29">
        <v>120</v>
      </c>
      <c r="E16" s="15"/>
      <c r="F16" s="15"/>
      <c r="G16" s="53"/>
      <c r="H16" s="53"/>
      <c r="I16" s="41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38.25">
      <c r="A17" s="37" t="s">
        <v>76</v>
      </c>
      <c r="B17" s="13" t="s">
        <v>127</v>
      </c>
      <c r="C17" s="15" t="s">
        <v>13</v>
      </c>
      <c r="D17" s="29">
        <v>120</v>
      </c>
      <c r="E17" s="194"/>
      <c r="F17" s="194"/>
      <c r="G17" s="53"/>
      <c r="H17" s="53"/>
      <c r="I17" s="41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25.5">
      <c r="A18" s="37" t="s">
        <v>78</v>
      </c>
      <c r="B18" s="13" t="s">
        <v>128</v>
      </c>
      <c r="C18" s="15" t="s">
        <v>13</v>
      </c>
      <c r="D18" s="29">
        <v>120</v>
      </c>
      <c r="E18" s="194"/>
      <c r="F18" s="194"/>
      <c r="G18" s="53"/>
      <c r="H18" s="53"/>
      <c r="I18" s="41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38.25">
      <c r="A19" s="37" t="s">
        <v>80</v>
      </c>
      <c r="B19" s="13" t="s">
        <v>129</v>
      </c>
      <c r="C19" s="15" t="s">
        <v>13</v>
      </c>
      <c r="D19" s="29">
        <v>120</v>
      </c>
      <c r="E19" s="194"/>
      <c r="F19" s="194"/>
      <c r="G19" s="53"/>
      <c r="H19" s="53"/>
      <c r="I19" s="41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2.75">
      <c r="A20" s="220" t="s">
        <v>640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05" t="e">
        <f>SUM(O3:O19)</f>
        <v>#DIV/0!</v>
      </c>
      <c r="P20" s="208" t="e">
        <f t="shared" si="5"/>
        <v>#DIV/0!</v>
      </c>
    </row>
    <row r="22" spans="2:4" ht="51">
      <c r="B22" s="190" t="s">
        <v>620</v>
      </c>
      <c r="C22" s="17"/>
      <c r="D22" s="17"/>
    </row>
    <row r="23" spans="2:4" ht="25.5">
      <c r="B23" s="178" t="s">
        <v>622</v>
      </c>
      <c r="C23" s="192"/>
      <c r="D23" s="193"/>
    </row>
    <row r="24" spans="2:4" ht="114.75">
      <c r="B24" s="178" t="s">
        <v>642</v>
      </c>
      <c r="C24" s="193"/>
      <c r="D24" s="193"/>
    </row>
    <row r="25" spans="2:6" ht="25.5">
      <c r="B25" s="178" t="s">
        <v>630</v>
      </c>
      <c r="C25" s="193"/>
      <c r="D25" s="193"/>
      <c r="E25" s="193"/>
      <c r="F25" s="193"/>
    </row>
    <row r="26" spans="2:4" ht="12.75">
      <c r="B26" s="178"/>
      <c r="C26" s="193"/>
      <c r="D26" s="193"/>
    </row>
    <row r="27" spans="2:6" ht="78" customHeight="1">
      <c r="B27" s="219" t="s">
        <v>621</v>
      </c>
      <c r="C27" s="219"/>
      <c r="D27" s="219"/>
      <c r="E27" s="219"/>
      <c r="F27" s="219"/>
    </row>
  </sheetData>
  <sheetProtection/>
  <mergeCells count="2">
    <mergeCell ref="B27:F27"/>
    <mergeCell ref="A20:N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9">
      <selection activeCell="B28" sqref="B28"/>
    </sheetView>
  </sheetViews>
  <sheetFormatPr defaultColWidth="9.140625" defaultRowHeight="12.75"/>
  <cols>
    <col min="1" max="1" width="6.7109375" style="34" customWidth="1"/>
    <col min="2" max="2" width="68.8515625" style="46" customWidth="1"/>
    <col min="3" max="3" width="8.57421875" style="46" customWidth="1"/>
    <col min="4" max="4" width="12.00390625" style="46" bestFit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46" customWidth="1"/>
    <col min="12" max="12" width="12.140625" style="46" customWidth="1"/>
    <col min="13" max="14" width="10.00390625" style="46" customWidth="1"/>
    <col min="15" max="16384" width="9.140625" style="46" customWidth="1"/>
  </cols>
  <sheetData>
    <row r="1" spans="1:9" ht="67.5" customHeight="1">
      <c r="A1" s="103" t="s">
        <v>363</v>
      </c>
      <c r="B1" s="180" t="s">
        <v>53</v>
      </c>
      <c r="C1" s="181"/>
      <c r="D1" s="181"/>
      <c r="E1" s="26"/>
      <c r="F1" s="26"/>
      <c r="G1" s="26"/>
      <c r="H1" s="26"/>
      <c r="I1" s="26"/>
    </row>
    <row r="2" spans="1:16" ht="99.75" customHeight="1">
      <c r="A2" s="114" t="s">
        <v>14</v>
      </c>
      <c r="B2" s="182" t="s">
        <v>0</v>
      </c>
      <c r="C2" s="115" t="s">
        <v>1</v>
      </c>
      <c r="D2" s="182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25.5">
      <c r="A3" s="183" t="s">
        <v>54</v>
      </c>
      <c r="B3" s="117" t="s">
        <v>612</v>
      </c>
      <c r="C3" s="116" t="s">
        <v>55</v>
      </c>
      <c r="D3" s="116">
        <v>150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25.5">
      <c r="A4" s="183" t="s">
        <v>56</v>
      </c>
      <c r="B4" s="117" t="s">
        <v>611</v>
      </c>
      <c r="C4" s="116" t="s">
        <v>55</v>
      </c>
      <c r="D4" s="116">
        <v>100</v>
      </c>
      <c r="E4" s="41"/>
      <c r="F4" s="41"/>
      <c r="G4" s="41"/>
      <c r="H4" s="41"/>
      <c r="I4" s="41"/>
      <c r="J4" s="196"/>
      <c r="K4" s="197">
        <f aca="true" t="shared" si="0" ref="K4:K23">J4*1.2</f>
        <v>0</v>
      </c>
      <c r="L4" s="198" t="e">
        <f aca="true" t="shared" si="1" ref="L4:L23">D4/I4</f>
        <v>#DIV/0!</v>
      </c>
      <c r="M4" s="199">
        <f aca="true" t="shared" si="2" ref="M4:M23">J4*I4</f>
        <v>0</v>
      </c>
      <c r="N4" s="199">
        <f aca="true" t="shared" si="3" ref="N4:N23">M4*1.2</f>
        <v>0</v>
      </c>
      <c r="O4" s="199" t="e">
        <f aca="true" t="shared" si="4" ref="O4:O23">L4*M4</f>
        <v>#DIV/0!</v>
      </c>
      <c r="P4" s="199" t="e">
        <f aca="true" t="shared" si="5" ref="P4:P24">O4*1.2</f>
        <v>#DIV/0!</v>
      </c>
    </row>
    <row r="5" spans="1:16" ht="38.25">
      <c r="A5" s="183" t="s">
        <v>57</v>
      </c>
      <c r="B5" s="184" t="s">
        <v>58</v>
      </c>
      <c r="C5" s="131" t="s">
        <v>55</v>
      </c>
      <c r="D5" s="131">
        <v>50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25.5">
      <c r="A6" s="183" t="s">
        <v>59</v>
      </c>
      <c r="B6" s="184" t="s">
        <v>610</v>
      </c>
      <c r="C6" s="131" t="s">
        <v>55</v>
      </c>
      <c r="D6" s="131">
        <v>75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25.5">
      <c r="A7" s="183" t="s">
        <v>52</v>
      </c>
      <c r="B7" s="184" t="s">
        <v>609</v>
      </c>
      <c r="C7" s="131" t="s">
        <v>55</v>
      </c>
      <c r="D7" s="131">
        <v>75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25.5">
      <c r="A8" s="183" t="s">
        <v>60</v>
      </c>
      <c r="B8" s="184" t="s">
        <v>613</v>
      </c>
      <c r="C8" s="131" t="s">
        <v>55</v>
      </c>
      <c r="D8" s="131">
        <v>36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25.5">
      <c r="A9" s="47" t="s">
        <v>61</v>
      </c>
      <c r="B9" s="50" t="s">
        <v>62</v>
      </c>
      <c r="C9" s="51" t="s">
        <v>55</v>
      </c>
      <c r="D9" s="51">
        <v>50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38.25">
      <c r="A10" s="47" t="s">
        <v>63</v>
      </c>
      <c r="B10" s="4" t="s">
        <v>64</v>
      </c>
      <c r="C10" s="3" t="s">
        <v>55</v>
      </c>
      <c r="D10" s="3">
        <v>75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38.25">
      <c r="A11" s="47" t="s">
        <v>65</v>
      </c>
      <c r="B11" s="4" t="s">
        <v>66</v>
      </c>
      <c r="C11" s="3" t="s">
        <v>55</v>
      </c>
      <c r="D11" s="3">
        <v>40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25.5">
      <c r="A12" s="47" t="s">
        <v>67</v>
      </c>
      <c r="B12" s="4" t="s">
        <v>68</v>
      </c>
      <c r="C12" s="52" t="s">
        <v>3</v>
      </c>
      <c r="D12" s="48">
        <v>10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38.25">
      <c r="A13" s="47" t="s">
        <v>69</v>
      </c>
      <c r="B13" s="50" t="s">
        <v>70</v>
      </c>
      <c r="C13" s="52" t="s">
        <v>3</v>
      </c>
      <c r="D13" s="51">
        <v>25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25.5">
      <c r="A14" s="47" t="s">
        <v>71</v>
      </c>
      <c r="B14" s="50" t="s">
        <v>72</v>
      </c>
      <c r="C14" s="52" t="s">
        <v>3</v>
      </c>
      <c r="D14" s="51">
        <v>40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25.5">
      <c r="A15" s="47" t="s">
        <v>73</v>
      </c>
      <c r="B15" s="50" t="s">
        <v>350</v>
      </c>
      <c r="C15" s="52" t="s">
        <v>3</v>
      </c>
      <c r="D15" s="51">
        <v>40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47" t="s">
        <v>74</v>
      </c>
      <c r="B16" s="50" t="s">
        <v>75</v>
      </c>
      <c r="C16" s="52" t="s">
        <v>3</v>
      </c>
      <c r="D16" s="51">
        <v>25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25.5">
      <c r="A17" s="47" t="s">
        <v>76</v>
      </c>
      <c r="B17" s="50" t="s">
        <v>77</v>
      </c>
      <c r="C17" s="52" t="s">
        <v>3</v>
      </c>
      <c r="D17" s="51">
        <v>25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25.5">
      <c r="A18" s="47" t="s">
        <v>78</v>
      </c>
      <c r="B18" s="50" t="s">
        <v>79</v>
      </c>
      <c r="C18" s="52" t="s">
        <v>3</v>
      </c>
      <c r="D18" s="51">
        <v>25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25.5">
      <c r="A19" s="47" t="s">
        <v>80</v>
      </c>
      <c r="B19" s="50" t="s">
        <v>81</v>
      </c>
      <c r="C19" s="52" t="s">
        <v>3</v>
      </c>
      <c r="D19" s="51">
        <v>25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5.75">
      <c r="A20" s="47" t="s">
        <v>82</v>
      </c>
      <c r="B20" s="4" t="s">
        <v>83</v>
      </c>
      <c r="C20" s="52" t="s">
        <v>3</v>
      </c>
      <c r="D20" s="48">
        <v>25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15.75">
      <c r="A21" s="47" t="s">
        <v>84</v>
      </c>
      <c r="B21" s="4" t="s">
        <v>85</v>
      </c>
      <c r="C21" s="52" t="s">
        <v>3</v>
      </c>
      <c r="D21" s="48">
        <v>40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15.75">
      <c r="A22" s="47" t="s">
        <v>86</v>
      </c>
      <c r="B22" s="4" t="s">
        <v>87</v>
      </c>
      <c r="C22" s="48" t="s">
        <v>88</v>
      </c>
      <c r="D22" s="48">
        <v>10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15.75">
      <c r="A23" s="47" t="s">
        <v>89</v>
      </c>
      <c r="B23" s="4" t="s">
        <v>364</v>
      </c>
      <c r="C23" s="48" t="s">
        <v>2</v>
      </c>
      <c r="D23" s="48">
        <v>600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12.75">
      <c r="A24" s="223" t="s">
        <v>640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09" t="e">
        <f>SUM(O3:O23)</f>
        <v>#DIV/0!</v>
      </c>
      <c r="P24" s="210" t="e">
        <f t="shared" si="5"/>
        <v>#DIV/0!</v>
      </c>
    </row>
    <row r="25" spans="5:6" ht="12.75">
      <c r="E25" s="46"/>
      <c r="F25" s="46"/>
    </row>
    <row r="26" spans="1:4" s="9" customFormat="1" ht="51">
      <c r="A26" s="54"/>
      <c r="B26" s="190" t="s">
        <v>620</v>
      </c>
      <c r="C26" s="17"/>
      <c r="D26" s="17"/>
    </row>
    <row r="27" spans="1:4" s="9" customFormat="1" ht="25.5">
      <c r="A27" s="54"/>
      <c r="B27" s="178" t="s">
        <v>622</v>
      </c>
      <c r="C27" s="192"/>
      <c r="D27" s="193"/>
    </row>
    <row r="28" spans="1:4" s="9" customFormat="1" ht="114.75">
      <c r="A28" s="54"/>
      <c r="B28" s="178" t="s">
        <v>642</v>
      </c>
      <c r="C28" s="193"/>
      <c r="D28" s="193"/>
    </row>
    <row r="29" spans="1:4" s="9" customFormat="1" ht="25.5">
      <c r="A29" s="54"/>
      <c r="B29" s="178" t="s">
        <v>630</v>
      </c>
      <c r="C29" s="193"/>
      <c r="D29" s="193"/>
    </row>
    <row r="30" spans="1:4" s="9" customFormat="1" ht="12.75">
      <c r="A30" s="54"/>
      <c r="B30" s="178"/>
      <c r="C30" s="193"/>
      <c r="D30" s="193"/>
    </row>
    <row r="31" spans="1:6" s="9" customFormat="1" ht="78" customHeight="1">
      <c r="A31" s="54"/>
      <c r="B31" s="219" t="s">
        <v>621</v>
      </c>
      <c r="C31" s="219"/>
      <c r="D31" s="219"/>
      <c r="E31" s="219"/>
      <c r="F31" s="219"/>
    </row>
  </sheetData>
  <sheetProtection/>
  <mergeCells count="2">
    <mergeCell ref="B31:F31"/>
    <mergeCell ref="A24:N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6.7109375" style="16" customWidth="1"/>
    <col min="2" max="2" width="68.8515625" style="24" customWidth="1"/>
    <col min="3" max="3" width="7.00390625" style="2" bestFit="1" customWidth="1"/>
    <col min="4" max="4" width="13.28125" style="1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2" customWidth="1"/>
    <col min="12" max="12" width="11.8515625" style="2" customWidth="1"/>
    <col min="13" max="13" width="10.00390625" style="2" customWidth="1"/>
    <col min="14" max="14" width="10.28125" style="2" customWidth="1"/>
    <col min="15" max="16384" width="9.140625" style="2" customWidth="1"/>
  </cols>
  <sheetData>
    <row r="1" spans="1:9" ht="67.5" customHeight="1">
      <c r="A1" s="103" t="s">
        <v>365</v>
      </c>
      <c r="B1" s="64" t="s">
        <v>51</v>
      </c>
      <c r="C1" s="132"/>
      <c r="D1" s="179"/>
      <c r="E1" s="26"/>
      <c r="F1" s="26"/>
      <c r="G1" s="26"/>
      <c r="H1" s="26"/>
      <c r="I1" s="26"/>
    </row>
    <row r="2" spans="1:16" ht="104.25" customHeight="1">
      <c r="A2" s="109" t="s">
        <v>14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s="10" customFormat="1" ht="25.5">
      <c r="A3" s="160">
        <v>1</v>
      </c>
      <c r="B3" s="175" t="s">
        <v>15</v>
      </c>
      <c r="C3" s="176" t="s">
        <v>2</v>
      </c>
      <c r="D3" s="35">
        <v>120</v>
      </c>
      <c r="E3" s="41"/>
      <c r="F3" s="41"/>
      <c r="G3" s="41"/>
      <c r="H3" s="41"/>
      <c r="I3" s="41"/>
      <c r="J3" s="196"/>
      <c r="K3" s="197">
        <f aca="true" t="shared" si="0" ref="K3:K8">J3*1.2</f>
        <v>0</v>
      </c>
      <c r="L3" s="198" t="e">
        <f aca="true" t="shared" si="1" ref="L3:L8">D3/I3</f>
        <v>#DIV/0!</v>
      </c>
      <c r="M3" s="199">
        <f aca="true" t="shared" si="2" ref="M3:M8">J3*I3</f>
        <v>0</v>
      </c>
      <c r="N3" s="199">
        <f aca="true" t="shared" si="3" ref="N3:N8">M3*1.2</f>
        <v>0</v>
      </c>
      <c r="O3" s="199" t="e">
        <f aca="true" t="shared" si="4" ref="O3:O8">L3*M3</f>
        <v>#DIV/0!</v>
      </c>
      <c r="P3" s="199" t="e">
        <f>O3*1.2</f>
        <v>#DIV/0!</v>
      </c>
    </row>
    <row r="4" spans="1:16" s="10" customFormat="1" ht="15.75">
      <c r="A4" s="160">
        <f>1+A3</f>
        <v>2</v>
      </c>
      <c r="B4" s="175" t="s">
        <v>7</v>
      </c>
      <c r="C4" s="176" t="s">
        <v>2</v>
      </c>
      <c r="D4" s="35">
        <v>120</v>
      </c>
      <c r="E4" s="41"/>
      <c r="F4" s="41"/>
      <c r="G4" s="41"/>
      <c r="H4" s="41"/>
      <c r="I4" s="41"/>
      <c r="J4" s="196"/>
      <c r="K4" s="197">
        <f t="shared" si="0"/>
        <v>0</v>
      </c>
      <c r="L4" s="198" t="e">
        <f t="shared" si="1"/>
        <v>#DIV/0!</v>
      </c>
      <c r="M4" s="199">
        <f t="shared" si="2"/>
        <v>0</v>
      </c>
      <c r="N4" s="199">
        <f t="shared" si="3"/>
        <v>0</v>
      </c>
      <c r="O4" s="199" t="e">
        <f t="shared" si="4"/>
        <v>#DIV/0!</v>
      </c>
      <c r="P4" s="199" t="e">
        <f aca="true" t="shared" si="5" ref="P4:P9">O4*1.2</f>
        <v>#DIV/0!</v>
      </c>
    </row>
    <row r="5" spans="1:16" s="10" customFormat="1" ht="25.5">
      <c r="A5" s="160">
        <f>1+A4</f>
        <v>3</v>
      </c>
      <c r="B5" s="175" t="s">
        <v>16</v>
      </c>
      <c r="C5" s="176" t="s">
        <v>2</v>
      </c>
      <c r="D5" s="35">
        <v>60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s="10" customFormat="1" ht="25.5">
      <c r="A6" s="160">
        <f>1+A5</f>
        <v>4</v>
      </c>
      <c r="B6" s="175" t="s">
        <v>17</v>
      </c>
      <c r="C6" s="176" t="s">
        <v>2</v>
      </c>
      <c r="D6" s="35">
        <v>60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s="10" customFormat="1" ht="25.5">
      <c r="A7" s="160">
        <f>1+A6</f>
        <v>5</v>
      </c>
      <c r="B7" s="175" t="s">
        <v>18</v>
      </c>
      <c r="C7" s="176" t="s">
        <v>2</v>
      </c>
      <c r="D7" s="35">
        <v>100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160">
        <v>6</v>
      </c>
      <c r="B8" s="99" t="s">
        <v>20</v>
      </c>
      <c r="C8" s="176" t="s">
        <v>2</v>
      </c>
      <c r="D8" s="35">
        <v>80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2.75">
      <c r="A9" s="220" t="s">
        <v>640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05" t="e">
        <f>SUM(O3:O8)</f>
        <v>#DIV/0!</v>
      </c>
      <c r="P9" s="208" t="e">
        <f t="shared" si="5"/>
        <v>#DIV/0!</v>
      </c>
    </row>
    <row r="10" spans="5:9" ht="12.75">
      <c r="E10" s="2"/>
      <c r="F10" s="2"/>
      <c r="G10" s="2"/>
      <c r="H10" s="2"/>
      <c r="I10" s="2"/>
    </row>
    <row r="11" spans="1:6" s="9" customFormat="1" ht="51">
      <c r="A11" s="54"/>
      <c r="B11" s="190" t="s">
        <v>620</v>
      </c>
      <c r="C11" s="17"/>
      <c r="D11" s="17"/>
      <c r="E11" s="191"/>
      <c r="F11" s="191"/>
    </row>
    <row r="12" spans="1:6" s="9" customFormat="1" ht="25.5">
      <c r="A12" s="54"/>
      <c r="B12" s="178" t="s">
        <v>622</v>
      </c>
      <c r="C12" s="192"/>
      <c r="D12" s="193"/>
      <c r="E12" s="193"/>
      <c r="F12" s="193"/>
    </row>
    <row r="13" spans="1:6" s="9" customFormat="1" ht="114.75">
      <c r="A13" s="54"/>
      <c r="B13" s="178" t="s">
        <v>642</v>
      </c>
      <c r="C13" s="193"/>
      <c r="D13" s="193"/>
      <c r="E13" s="193"/>
      <c r="F13" s="193"/>
    </row>
    <row r="14" spans="1:6" s="9" customFormat="1" ht="25.5">
      <c r="A14" s="54"/>
      <c r="B14" s="178" t="s">
        <v>630</v>
      </c>
      <c r="C14" s="193"/>
      <c r="D14" s="193"/>
      <c r="E14" s="193"/>
      <c r="F14" s="193"/>
    </row>
    <row r="15" spans="1:6" s="9" customFormat="1" ht="12.75">
      <c r="A15" s="54"/>
      <c r="B15" s="178"/>
      <c r="C15" s="193"/>
      <c r="D15" s="193"/>
      <c r="E15" s="193"/>
      <c r="F15" s="193"/>
    </row>
    <row r="16" spans="1:6" s="9" customFormat="1" ht="78" customHeight="1">
      <c r="A16" s="54"/>
      <c r="B16" s="219" t="s">
        <v>621</v>
      </c>
      <c r="C16" s="219"/>
      <c r="D16" s="219"/>
      <c r="E16" s="219"/>
      <c r="F16" s="219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  <row r="25" spans="5:6" ht="12.75">
      <c r="E25" s="2"/>
      <c r="F25" s="2"/>
    </row>
  </sheetData>
  <sheetProtection/>
  <mergeCells count="2">
    <mergeCell ref="B16:F16"/>
    <mergeCell ref="A9:N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6.7109375" style="16" customWidth="1"/>
    <col min="2" max="2" width="68.8515625" style="24" customWidth="1"/>
    <col min="3" max="3" width="7.00390625" style="2" bestFit="1" customWidth="1"/>
    <col min="4" max="4" width="13.28125" style="2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2" customWidth="1"/>
    <col min="12" max="12" width="12.8515625" style="2" customWidth="1"/>
    <col min="13" max="13" width="10.421875" style="2" customWidth="1"/>
    <col min="14" max="14" width="11.140625" style="2" customWidth="1"/>
    <col min="15" max="16384" width="9.140625" style="2" customWidth="1"/>
  </cols>
  <sheetData>
    <row r="1" spans="1:9" ht="67.5" customHeight="1">
      <c r="A1" s="103" t="s">
        <v>366</v>
      </c>
      <c r="B1" s="64" t="s">
        <v>351</v>
      </c>
      <c r="C1" s="64"/>
      <c r="D1" s="122"/>
      <c r="E1" s="26"/>
      <c r="F1" s="26"/>
      <c r="G1" s="26"/>
      <c r="H1" s="26"/>
      <c r="I1" s="26"/>
    </row>
    <row r="2" spans="1:16" ht="100.5" customHeight="1">
      <c r="A2" s="109" t="s">
        <v>19</v>
      </c>
      <c r="B2" s="111" t="s">
        <v>0</v>
      </c>
      <c r="C2" s="111" t="s">
        <v>1</v>
      </c>
      <c r="D2" s="133" t="s">
        <v>49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s="10" customFormat="1" ht="25.5">
      <c r="A3" s="160">
        <v>1</v>
      </c>
      <c r="B3" s="175" t="s">
        <v>47</v>
      </c>
      <c r="C3" s="176" t="s">
        <v>2</v>
      </c>
      <c r="D3" s="35">
        <v>140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 aca="true" t="shared" si="0" ref="P3:P8">O3*1.2</f>
        <v>#DIV/0!</v>
      </c>
    </row>
    <row r="4" spans="1:16" s="10" customFormat="1" ht="15.75">
      <c r="A4" s="160">
        <v>2</v>
      </c>
      <c r="B4" s="175" t="s">
        <v>6</v>
      </c>
      <c r="C4" s="176" t="s">
        <v>2</v>
      </c>
      <c r="D4" s="35">
        <v>140</v>
      </c>
      <c r="E4" s="41"/>
      <c r="F4" s="41"/>
      <c r="G4" s="41"/>
      <c r="H4" s="41"/>
      <c r="I4" s="41"/>
      <c r="J4" s="196"/>
      <c r="K4" s="197">
        <f>J4*1.2</f>
        <v>0</v>
      </c>
      <c r="L4" s="198" t="e">
        <f>D4/I4</f>
        <v>#DIV/0!</v>
      </c>
      <c r="M4" s="199">
        <f>J4*I4</f>
        <v>0</v>
      </c>
      <c r="N4" s="199">
        <f>M4*1.2</f>
        <v>0</v>
      </c>
      <c r="O4" s="199" t="e">
        <f>L4*M4</f>
        <v>#DIV/0!</v>
      </c>
      <c r="P4" s="199" t="e">
        <f t="shared" si="0"/>
        <v>#DIV/0!</v>
      </c>
    </row>
    <row r="5" spans="1:16" s="10" customFormat="1" ht="25.5">
      <c r="A5" s="160">
        <v>3</v>
      </c>
      <c r="B5" s="175" t="s">
        <v>5</v>
      </c>
      <c r="C5" s="176" t="s">
        <v>2</v>
      </c>
      <c r="D5" s="35">
        <v>40</v>
      </c>
      <c r="E5" s="41"/>
      <c r="F5" s="41"/>
      <c r="G5" s="41"/>
      <c r="H5" s="41"/>
      <c r="I5" s="41"/>
      <c r="J5" s="196"/>
      <c r="K5" s="197">
        <f>J5*1.2</f>
        <v>0</v>
      </c>
      <c r="L5" s="198" t="e">
        <f>D5/I5</f>
        <v>#DIV/0!</v>
      </c>
      <c r="M5" s="199">
        <f>J5*I5</f>
        <v>0</v>
      </c>
      <c r="N5" s="199">
        <f>M5*1.2</f>
        <v>0</v>
      </c>
      <c r="O5" s="199" t="e">
        <f>L5*M5</f>
        <v>#DIV/0!</v>
      </c>
      <c r="P5" s="199" t="e">
        <f t="shared" si="0"/>
        <v>#DIV/0!</v>
      </c>
    </row>
    <row r="6" spans="1:16" s="10" customFormat="1" ht="15.75">
      <c r="A6" s="160">
        <v>4</v>
      </c>
      <c r="B6" s="175" t="s">
        <v>4</v>
      </c>
      <c r="C6" s="176" t="s">
        <v>2</v>
      </c>
      <c r="D6" s="35">
        <v>100</v>
      </c>
      <c r="E6" s="41"/>
      <c r="F6" s="41"/>
      <c r="G6" s="41"/>
      <c r="H6" s="41"/>
      <c r="I6" s="41"/>
      <c r="J6" s="196"/>
      <c r="K6" s="197">
        <f>J6*1.2</f>
        <v>0</v>
      </c>
      <c r="L6" s="198" t="e">
        <f>D6/I6</f>
        <v>#DIV/0!</v>
      </c>
      <c r="M6" s="199">
        <f>J6*I6</f>
        <v>0</v>
      </c>
      <c r="N6" s="199">
        <f>M6*1.2</f>
        <v>0</v>
      </c>
      <c r="O6" s="199" t="e">
        <f>L6*M6</f>
        <v>#DIV/0!</v>
      </c>
      <c r="P6" s="199" t="e">
        <f t="shared" si="0"/>
        <v>#DIV/0!</v>
      </c>
    </row>
    <row r="7" spans="1:16" s="8" customFormat="1" ht="15.75">
      <c r="A7" s="177">
        <v>5</v>
      </c>
      <c r="B7" s="35" t="s">
        <v>283</v>
      </c>
      <c r="C7" s="176" t="s">
        <v>2</v>
      </c>
      <c r="D7" s="117">
        <v>40</v>
      </c>
      <c r="E7" s="41"/>
      <c r="F7" s="41"/>
      <c r="G7" s="41"/>
      <c r="H7" s="41"/>
      <c r="I7" s="41"/>
      <c r="J7" s="196"/>
      <c r="K7" s="197">
        <f>J7*1.2</f>
        <v>0</v>
      </c>
      <c r="L7" s="198" t="e">
        <f>D7/I7</f>
        <v>#DIV/0!</v>
      </c>
      <c r="M7" s="199">
        <f>J7*I7</f>
        <v>0</v>
      </c>
      <c r="N7" s="199">
        <f>M7*1.2</f>
        <v>0</v>
      </c>
      <c r="O7" s="199" t="e">
        <f>L7*M7</f>
        <v>#DIV/0!</v>
      </c>
      <c r="P7" s="199" t="e">
        <f t="shared" si="0"/>
        <v>#DIV/0!</v>
      </c>
    </row>
    <row r="8" spans="1:16" s="8" customFormat="1" ht="12.75">
      <c r="A8" s="224" t="s">
        <v>640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14" t="e">
        <f>SUM(O3:O7)</f>
        <v>#DIV/0!</v>
      </c>
      <c r="P8" s="213" t="e">
        <f t="shared" si="0"/>
        <v>#DIV/0!</v>
      </c>
    </row>
    <row r="9" spans="1:9" s="8" customFormat="1" ht="12.75">
      <c r="A9" s="6"/>
      <c r="B9" s="9"/>
      <c r="C9" s="62"/>
      <c r="D9" s="62"/>
      <c r="E9" s="9"/>
      <c r="F9" s="9"/>
      <c r="G9" s="9"/>
      <c r="H9" s="9"/>
      <c r="I9" s="9"/>
    </row>
    <row r="10" spans="1:4" s="9" customFormat="1" ht="51">
      <c r="A10" s="54"/>
      <c r="B10" s="190" t="s">
        <v>620</v>
      </c>
      <c r="C10" s="17"/>
      <c r="D10" s="17"/>
    </row>
    <row r="11" spans="1:6" s="9" customFormat="1" ht="25.5">
      <c r="A11" s="54"/>
      <c r="B11" s="178" t="s">
        <v>622</v>
      </c>
      <c r="C11" s="192"/>
      <c r="D11" s="193"/>
      <c r="E11" s="191"/>
      <c r="F11" s="191"/>
    </row>
    <row r="12" spans="1:6" s="9" customFormat="1" ht="114.75">
      <c r="A12" s="54"/>
      <c r="B12" s="178" t="s">
        <v>642</v>
      </c>
      <c r="C12" s="193"/>
      <c r="D12" s="193"/>
      <c r="E12" s="193"/>
      <c r="F12" s="193"/>
    </row>
    <row r="13" spans="1:6" s="9" customFormat="1" ht="25.5">
      <c r="A13" s="54"/>
      <c r="B13" s="178" t="s">
        <v>630</v>
      </c>
      <c r="C13" s="193"/>
      <c r="D13" s="193"/>
      <c r="E13" s="193"/>
      <c r="F13" s="193"/>
    </row>
    <row r="14" spans="1:6" s="9" customFormat="1" ht="12.75">
      <c r="A14" s="54"/>
      <c r="B14" s="178"/>
      <c r="C14" s="193"/>
      <c r="D14" s="193"/>
      <c r="E14" s="193"/>
      <c r="F14" s="193"/>
    </row>
    <row r="15" spans="1:6" s="9" customFormat="1" ht="78" customHeight="1">
      <c r="A15" s="54"/>
      <c r="B15" s="219" t="s">
        <v>621</v>
      </c>
      <c r="C15" s="219"/>
      <c r="D15" s="219"/>
      <c r="E15" s="219"/>
      <c r="F15" s="219"/>
    </row>
    <row r="16" spans="5:6" ht="12.75">
      <c r="E16" s="54"/>
      <c r="F16" s="54"/>
    </row>
    <row r="17" spans="5:6" ht="12.75">
      <c r="E17" s="193"/>
      <c r="F17" s="193"/>
    </row>
    <row r="18" spans="5:6" ht="12.75">
      <c r="E18" s="193"/>
      <c r="F18" s="193"/>
    </row>
    <row r="19" spans="5:6" ht="12.75">
      <c r="E19" s="193"/>
      <c r="F19" s="193"/>
    </row>
    <row r="25" spans="5:6" ht="12.75">
      <c r="E25" s="2"/>
      <c r="F25" s="2"/>
    </row>
  </sheetData>
  <sheetProtection/>
  <protectedRanges>
    <protectedRange sqref="D8:D11" name="Range1_1_1_1_1_1_1_1_4_1_1_1_1_1_5_1_1_2_1"/>
    <protectedRange sqref="D7" name="Range1_1_1_1_1_1_1_1_4_1_1_1_1_1_5_1_1_2_1_1"/>
  </protectedRanges>
  <mergeCells count="2">
    <mergeCell ref="B15:F1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53">
      <selection activeCell="B70" sqref="B70"/>
    </sheetView>
  </sheetViews>
  <sheetFormatPr defaultColWidth="9.140625" defaultRowHeight="12.75"/>
  <cols>
    <col min="1" max="1" width="6.7109375" style="106" customWidth="1"/>
    <col min="2" max="2" width="68.8515625" style="96" customWidth="1"/>
    <col min="3" max="3" width="7.00390625" style="96" bestFit="1" customWidth="1"/>
    <col min="4" max="4" width="13.28125" style="96" customWidth="1"/>
    <col min="5" max="5" width="15.140625" style="9" customWidth="1"/>
    <col min="6" max="6" width="14.57421875" style="9" bestFit="1" customWidth="1"/>
    <col min="7" max="7" width="11.7109375" style="9" customWidth="1"/>
    <col min="8" max="8" width="16.57421875" style="9" customWidth="1"/>
    <col min="9" max="9" width="10.28125" style="9" customWidth="1"/>
    <col min="10" max="11" width="9.140625" style="9" customWidth="1"/>
    <col min="12" max="12" width="11.7109375" style="9" customWidth="1"/>
    <col min="13" max="13" width="11.140625" style="9" customWidth="1"/>
    <col min="14" max="14" width="10.8515625" style="9" customWidth="1"/>
    <col min="15" max="16384" width="9.140625" style="9" customWidth="1"/>
  </cols>
  <sheetData>
    <row r="1" spans="1:9" ht="67.5" customHeight="1">
      <c r="A1" s="103" t="s">
        <v>367</v>
      </c>
      <c r="B1" s="172" t="s">
        <v>602</v>
      </c>
      <c r="C1" s="173"/>
      <c r="D1" s="173"/>
      <c r="E1" s="26"/>
      <c r="F1" s="26"/>
      <c r="G1" s="26"/>
      <c r="H1" s="26"/>
      <c r="I1" s="26"/>
    </row>
    <row r="2" spans="1:16" ht="99" customHeight="1">
      <c r="A2" s="79" t="s">
        <v>19</v>
      </c>
      <c r="B2" s="79" t="s">
        <v>0</v>
      </c>
      <c r="C2" s="79" t="s">
        <v>1</v>
      </c>
      <c r="D2" s="74" t="s">
        <v>496</v>
      </c>
      <c r="E2" s="189" t="s">
        <v>623</v>
      </c>
      <c r="F2" s="189" t="s">
        <v>624</v>
      </c>
      <c r="G2" s="111" t="s">
        <v>625</v>
      </c>
      <c r="H2" s="111" t="s">
        <v>626</v>
      </c>
      <c r="I2" s="74" t="s">
        <v>627</v>
      </c>
      <c r="J2" s="202" t="s">
        <v>632</v>
      </c>
      <c r="K2" s="202" t="s">
        <v>633</v>
      </c>
      <c r="L2" s="203" t="s">
        <v>634</v>
      </c>
      <c r="M2" s="203" t="s">
        <v>635</v>
      </c>
      <c r="N2" s="203" t="s">
        <v>636</v>
      </c>
      <c r="O2" s="204" t="s">
        <v>637</v>
      </c>
      <c r="P2" s="204" t="s">
        <v>638</v>
      </c>
    </row>
    <row r="3" spans="1:16" ht="15.75">
      <c r="A3" s="89" t="s">
        <v>54</v>
      </c>
      <c r="B3" s="49" t="s">
        <v>21</v>
      </c>
      <c r="C3" s="174" t="s">
        <v>352</v>
      </c>
      <c r="D3" s="27">
        <v>500</v>
      </c>
      <c r="E3" s="41"/>
      <c r="F3" s="41"/>
      <c r="G3" s="41"/>
      <c r="H3" s="41"/>
      <c r="I3" s="41"/>
      <c r="J3" s="196"/>
      <c r="K3" s="197">
        <f>J3*1.2</f>
        <v>0</v>
      </c>
      <c r="L3" s="198" t="e">
        <f>D3/I3</f>
        <v>#DIV/0!</v>
      </c>
      <c r="M3" s="199">
        <f>J3*I3</f>
        <v>0</v>
      </c>
      <c r="N3" s="199">
        <f>M3*1.2</f>
        <v>0</v>
      </c>
      <c r="O3" s="199" t="e">
        <f>L3*M3</f>
        <v>#DIV/0!</v>
      </c>
      <c r="P3" s="199" t="e">
        <f>O3*1.2</f>
        <v>#DIV/0!</v>
      </c>
    </row>
    <row r="4" spans="1:16" ht="15.75">
      <c r="A4" s="89" t="s">
        <v>56</v>
      </c>
      <c r="B4" s="49" t="s">
        <v>184</v>
      </c>
      <c r="C4" s="174" t="s">
        <v>352</v>
      </c>
      <c r="D4" s="27">
        <v>1000</v>
      </c>
      <c r="E4" s="41"/>
      <c r="F4" s="41"/>
      <c r="G4" s="41"/>
      <c r="H4" s="41"/>
      <c r="I4" s="41"/>
      <c r="J4" s="196"/>
      <c r="K4" s="197">
        <f aca="true" t="shared" si="0" ref="K4:K65">J4*1.2</f>
        <v>0</v>
      </c>
      <c r="L4" s="198" t="e">
        <f aca="true" t="shared" si="1" ref="L4:L65">D4/I4</f>
        <v>#DIV/0!</v>
      </c>
      <c r="M4" s="199">
        <f aca="true" t="shared" si="2" ref="M4:M65">J4*I4</f>
        <v>0</v>
      </c>
      <c r="N4" s="199">
        <f aca="true" t="shared" si="3" ref="N4:N65">M4*1.2</f>
        <v>0</v>
      </c>
      <c r="O4" s="199" t="e">
        <f aca="true" t="shared" si="4" ref="O4:O65">L4*M4</f>
        <v>#DIV/0!</v>
      </c>
      <c r="P4" s="199" t="e">
        <f aca="true" t="shared" si="5" ref="P4:P66">O4*1.2</f>
        <v>#DIV/0!</v>
      </c>
    </row>
    <row r="5" spans="1:16" ht="15.75">
      <c r="A5" s="89" t="s">
        <v>57</v>
      </c>
      <c r="B5" s="49" t="s">
        <v>22</v>
      </c>
      <c r="C5" s="174" t="s">
        <v>352</v>
      </c>
      <c r="D5" s="27">
        <v>1250</v>
      </c>
      <c r="E5" s="41"/>
      <c r="F5" s="41"/>
      <c r="G5" s="41"/>
      <c r="H5" s="41"/>
      <c r="I5" s="41"/>
      <c r="J5" s="196"/>
      <c r="K5" s="197">
        <f t="shared" si="0"/>
        <v>0</v>
      </c>
      <c r="L5" s="198" t="e">
        <f t="shared" si="1"/>
        <v>#DIV/0!</v>
      </c>
      <c r="M5" s="199">
        <f t="shared" si="2"/>
        <v>0</v>
      </c>
      <c r="N5" s="199">
        <f t="shared" si="3"/>
        <v>0</v>
      </c>
      <c r="O5" s="199" t="e">
        <f t="shared" si="4"/>
        <v>#DIV/0!</v>
      </c>
      <c r="P5" s="199" t="e">
        <f t="shared" si="5"/>
        <v>#DIV/0!</v>
      </c>
    </row>
    <row r="6" spans="1:16" ht="15.75">
      <c r="A6" s="89" t="s">
        <v>59</v>
      </c>
      <c r="B6" s="49" t="s">
        <v>185</v>
      </c>
      <c r="C6" s="174" t="s">
        <v>352</v>
      </c>
      <c r="D6" s="27">
        <v>1250</v>
      </c>
      <c r="E6" s="41"/>
      <c r="F6" s="41"/>
      <c r="G6" s="41"/>
      <c r="H6" s="41"/>
      <c r="I6" s="41"/>
      <c r="J6" s="196"/>
      <c r="K6" s="197">
        <f t="shared" si="0"/>
        <v>0</v>
      </c>
      <c r="L6" s="198" t="e">
        <f t="shared" si="1"/>
        <v>#DIV/0!</v>
      </c>
      <c r="M6" s="199">
        <f t="shared" si="2"/>
        <v>0</v>
      </c>
      <c r="N6" s="199">
        <f t="shared" si="3"/>
        <v>0</v>
      </c>
      <c r="O6" s="199" t="e">
        <f t="shared" si="4"/>
        <v>#DIV/0!</v>
      </c>
      <c r="P6" s="199" t="e">
        <f t="shared" si="5"/>
        <v>#DIV/0!</v>
      </c>
    </row>
    <row r="7" spans="1:16" ht="15.75">
      <c r="A7" s="89" t="s">
        <v>52</v>
      </c>
      <c r="B7" s="49" t="s">
        <v>186</v>
      </c>
      <c r="C7" s="174" t="s">
        <v>352</v>
      </c>
      <c r="D7" s="27">
        <v>5000</v>
      </c>
      <c r="E7" s="41"/>
      <c r="F7" s="41"/>
      <c r="G7" s="41"/>
      <c r="H7" s="41"/>
      <c r="I7" s="41"/>
      <c r="J7" s="196"/>
      <c r="K7" s="197">
        <f t="shared" si="0"/>
        <v>0</v>
      </c>
      <c r="L7" s="198" t="e">
        <f t="shared" si="1"/>
        <v>#DIV/0!</v>
      </c>
      <c r="M7" s="199">
        <f t="shared" si="2"/>
        <v>0</v>
      </c>
      <c r="N7" s="199">
        <f t="shared" si="3"/>
        <v>0</v>
      </c>
      <c r="O7" s="199" t="e">
        <f t="shared" si="4"/>
        <v>#DIV/0!</v>
      </c>
      <c r="P7" s="199" t="e">
        <f t="shared" si="5"/>
        <v>#DIV/0!</v>
      </c>
    </row>
    <row r="8" spans="1:16" ht="15.75">
      <c r="A8" s="89" t="s">
        <v>60</v>
      </c>
      <c r="B8" s="49" t="s">
        <v>187</v>
      </c>
      <c r="C8" s="174" t="s">
        <v>352</v>
      </c>
      <c r="D8" s="27">
        <v>7500</v>
      </c>
      <c r="E8" s="41"/>
      <c r="F8" s="41"/>
      <c r="G8" s="41"/>
      <c r="H8" s="41"/>
      <c r="I8" s="41"/>
      <c r="J8" s="196"/>
      <c r="K8" s="197">
        <f t="shared" si="0"/>
        <v>0</v>
      </c>
      <c r="L8" s="198" t="e">
        <f t="shared" si="1"/>
        <v>#DIV/0!</v>
      </c>
      <c r="M8" s="199">
        <f t="shared" si="2"/>
        <v>0</v>
      </c>
      <c r="N8" s="199">
        <f t="shared" si="3"/>
        <v>0</v>
      </c>
      <c r="O8" s="199" t="e">
        <f t="shared" si="4"/>
        <v>#DIV/0!</v>
      </c>
      <c r="P8" s="199" t="e">
        <f t="shared" si="5"/>
        <v>#DIV/0!</v>
      </c>
    </row>
    <row r="9" spans="1:16" ht="15.75">
      <c r="A9" s="45" t="s">
        <v>61</v>
      </c>
      <c r="B9" s="57" t="s">
        <v>188</v>
      </c>
      <c r="C9" s="91" t="s">
        <v>352</v>
      </c>
      <c r="D9" s="15">
        <v>7500</v>
      </c>
      <c r="E9" s="53"/>
      <c r="F9" s="53"/>
      <c r="G9" s="53"/>
      <c r="H9" s="53"/>
      <c r="I9" s="53"/>
      <c r="J9" s="196"/>
      <c r="K9" s="197">
        <f t="shared" si="0"/>
        <v>0</v>
      </c>
      <c r="L9" s="198" t="e">
        <f t="shared" si="1"/>
        <v>#DIV/0!</v>
      </c>
      <c r="M9" s="199">
        <f t="shared" si="2"/>
        <v>0</v>
      </c>
      <c r="N9" s="199">
        <f t="shared" si="3"/>
        <v>0</v>
      </c>
      <c r="O9" s="199" t="e">
        <f t="shared" si="4"/>
        <v>#DIV/0!</v>
      </c>
      <c r="P9" s="199" t="e">
        <f t="shared" si="5"/>
        <v>#DIV/0!</v>
      </c>
    </row>
    <row r="10" spans="1:16" ht="15.75">
      <c r="A10" s="45" t="s">
        <v>63</v>
      </c>
      <c r="B10" s="57" t="s">
        <v>189</v>
      </c>
      <c r="C10" s="91" t="s">
        <v>352</v>
      </c>
      <c r="D10" s="15">
        <v>2500</v>
      </c>
      <c r="E10" s="53"/>
      <c r="F10" s="53"/>
      <c r="G10" s="53"/>
      <c r="H10" s="53"/>
      <c r="I10" s="53"/>
      <c r="J10" s="196"/>
      <c r="K10" s="197">
        <f t="shared" si="0"/>
        <v>0</v>
      </c>
      <c r="L10" s="198" t="e">
        <f t="shared" si="1"/>
        <v>#DIV/0!</v>
      </c>
      <c r="M10" s="199">
        <f t="shared" si="2"/>
        <v>0</v>
      </c>
      <c r="N10" s="199">
        <f t="shared" si="3"/>
        <v>0</v>
      </c>
      <c r="O10" s="199" t="e">
        <f t="shared" si="4"/>
        <v>#DIV/0!</v>
      </c>
      <c r="P10" s="199" t="e">
        <f t="shared" si="5"/>
        <v>#DIV/0!</v>
      </c>
    </row>
    <row r="11" spans="1:16" ht="15.75">
      <c r="A11" s="45" t="s">
        <v>65</v>
      </c>
      <c r="B11" s="57" t="s">
        <v>190</v>
      </c>
      <c r="C11" s="91" t="s">
        <v>352</v>
      </c>
      <c r="D11" s="15">
        <v>5000</v>
      </c>
      <c r="E11" s="102"/>
      <c r="F11" s="102"/>
      <c r="G11" s="53"/>
      <c r="H11" s="53"/>
      <c r="I11" s="53"/>
      <c r="J11" s="196"/>
      <c r="K11" s="197">
        <f t="shared" si="0"/>
        <v>0</v>
      </c>
      <c r="L11" s="198" t="e">
        <f t="shared" si="1"/>
        <v>#DIV/0!</v>
      </c>
      <c r="M11" s="199">
        <f t="shared" si="2"/>
        <v>0</v>
      </c>
      <c r="N11" s="199">
        <f t="shared" si="3"/>
        <v>0</v>
      </c>
      <c r="O11" s="199" t="e">
        <f t="shared" si="4"/>
        <v>#DIV/0!</v>
      </c>
      <c r="P11" s="199" t="e">
        <f t="shared" si="5"/>
        <v>#DIV/0!</v>
      </c>
    </row>
    <row r="12" spans="1:16" ht="15.75">
      <c r="A12" s="45" t="s">
        <v>67</v>
      </c>
      <c r="B12" s="57" t="s">
        <v>191</v>
      </c>
      <c r="C12" s="91" t="s">
        <v>352</v>
      </c>
      <c r="D12" s="15">
        <v>5000</v>
      </c>
      <c r="E12" s="194"/>
      <c r="F12" s="194"/>
      <c r="G12" s="53"/>
      <c r="H12" s="53"/>
      <c r="I12" s="53"/>
      <c r="J12" s="196"/>
      <c r="K12" s="197">
        <f t="shared" si="0"/>
        <v>0</v>
      </c>
      <c r="L12" s="198" t="e">
        <f t="shared" si="1"/>
        <v>#DIV/0!</v>
      </c>
      <c r="M12" s="199">
        <f t="shared" si="2"/>
        <v>0</v>
      </c>
      <c r="N12" s="199">
        <f t="shared" si="3"/>
        <v>0</v>
      </c>
      <c r="O12" s="199" t="e">
        <f t="shared" si="4"/>
        <v>#DIV/0!</v>
      </c>
      <c r="P12" s="199" t="e">
        <f t="shared" si="5"/>
        <v>#DIV/0!</v>
      </c>
    </row>
    <row r="13" spans="1:16" ht="15.75">
      <c r="A13" s="45" t="s">
        <v>69</v>
      </c>
      <c r="B13" s="57" t="s">
        <v>192</v>
      </c>
      <c r="C13" s="91" t="s">
        <v>352</v>
      </c>
      <c r="D13" s="15">
        <v>500</v>
      </c>
      <c r="E13" s="194"/>
      <c r="F13" s="194"/>
      <c r="G13" s="53"/>
      <c r="H13" s="53"/>
      <c r="I13" s="53"/>
      <c r="J13" s="196"/>
      <c r="K13" s="197">
        <f t="shared" si="0"/>
        <v>0</v>
      </c>
      <c r="L13" s="198" t="e">
        <f t="shared" si="1"/>
        <v>#DIV/0!</v>
      </c>
      <c r="M13" s="199">
        <f t="shared" si="2"/>
        <v>0</v>
      </c>
      <c r="N13" s="199">
        <f t="shared" si="3"/>
        <v>0</v>
      </c>
      <c r="O13" s="199" t="e">
        <f t="shared" si="4"/>
        <v>#DIV/0!</v>
      </c>
      <c r="P13" s="199" t="e">
        <f t="shared" si="5"/>
        <v>#DIV/0!</v>
      </c>
    </row>
    <row r="14" spans="1:16" ht="15.75">
      <c r="A14" s="45" t="s">
        <v>71</v>
      </c>
      <c r="B14" s="57" t="s">
        <v>193</v>
      </c>
      <c r="C14" s="91" t="s">
        <v>352</v>
      </c>
      <c r="D14" s="15">
        <v>2500</v>
      </c>
      <c r="E14" s="194"/>
      <c r="F14" s="194"/>
      <c r="G14" s="53"/>
      <c r="H14" s="53"/>
      <c r="I14" s="53"/>
      <c r="J14" s="196"/>
      <c r="K14" s="197">
        <f t="shared" si="0"/>
        <v>0</v>
      </c>
      <c r="L14" s="198" t="e">
        <f t="shared" si="1"/>
        <v>#DIV/0!</v>
      </c>
      <c r="M14" s="199">
        <f t="shared" si="2"/>
        <v>0</v>
      </c>
      <c r="N14" s="199">
        <f t="shared" si="3"/>
        <v>0</v>
      </c>
      <c r="O14" s="199" t="e">
        <f t="shared" si="4"/>
        <v>#DIV/0!</v>
      </c>
      <c r="P14" s="199" t="e">
        <f t="shared" si="5"/>
        <v>#DIV/0!</v>
      </c>
    </row>
    <row r="15" spans="1:16" ht="15.75">
      <c r="A15" s="45" t="s">
        <v>73</v>
      </c>
      <c r="B15" s="57" t="s">
        <v>194</v>
      </c>
      <c r="C15" s="91" t="s">
        <v>352</v>
      </c>
      <c r="D15" s="15">
        <v>2500</v>
      </c>
      <c r="E15" s="194"/>
      <c r="F15" s="194"/>
      <c r="G15" s="53"/>
      <c r="H15" s="53"/>
      <c r="I15" s="53"/>
      <c r="J15" s="196"/>
      <c r="K15" s="197">
        <f t="shared" si="0"/>
        <v>0</v>
      </c>
      <c r="L15" s="198" t="e">
        <f t="shared" si="1"/>
        <v>#DIV/0!</v>
      </c>
      <c r="M15" s="199">
        <f t="shared" si="2"/>
        <v>0</v>
      </c>
      <c r="N15" s="199">
        <f t="shared" si="3"/>
        <v>0</v>
      </c>
      <c r="O15" s="199" t="e">
        <f t="shared" si="4"/>
        <v>#DIV/0!</v>
      </c>
      <c r="P15" s="199" t="e">
        <f t="shared" si="5"/>
        <v>#DIV/0!</v>
      </c>
    </row>
    <row r="16" spans="1:16" ht="15.75">
      <c r="A16" s="45" t="s">
        <v>74</v>
      </c>
      <c r="B16" s="57" t="s">
        <v>195</v>
      </c>
      <c r="C16" s="91" t="s">
        <v>352</v>
      </c>
      <c r="D16" s="15">
        <v>500</v>
      </c>
      <c r="E16" s="15"/>
      <c r="F16" s="15"/>
      <c r="G16" s="53"/>
      <c r="H16" s="53"/>
      <c r="I16" s="53"/>
      <c r="J16" s="196"/>
      <c r="K16" s="197">
        <f t="shared" si="0"/>
        <v>0</v>
      </c>
      <c r="L16" s="198" t="e">
        <f t="shared" si="1"/>
        <v>#DIV/0!</v>
      </c>
      <c r="M16" s="199">
        <f t="shared" si="2"/>
        <v>0</v>
      </c>
      <c r="N16" s="199">
        <f t="shared" si="3"/>
        <v>0</v>
      </c>
      <c r="O16" s="199" t="e">
        <f t="shared" si="4"/>
        <v>#DIV/0!</v>
      </c>
      <c r="P16" s="199" t="e">
        <f t="shared" si="5"/>
        <v>#DIV/0!</v>
      </c>
    </row>
    <row r="17" spans="1:16" ht="15.75">
      <c r="A17" s="45" t="s">
        <v>76</v>
      </c>
      <c r="B17" s="57" t="s">
        <v>196</v>
      </c>
      <c r="C17" s="91" t="s">
        <v>352</v>
      </c>
      <c r="D17" s="15">
        <v>5000</v>
      </c>
      <c r="E17" s="194"/>
      <c r="F17" s="194"/>
      <c r="G17" s="53"/>
      <c r="H17" s="53"/>
      <c r="I17" s="53"/>
      <c r="J17" s="196"/>
      <c r="K17" s="197">
        <f t="shared" si="0"/>
        <v>0</v>
      </c>
      <c r="L17" s="198" t="e">
        <f t="shared" si="1"/>
        <v>#DIV/0!</v>
      </c>
      <c r="M17" s="199">
        <f t="shared" si="2"/>
        <v>0</v>
      </c>
      <c r="N17" s="199">
        <f t="shared" si="3"/>
        <v>0</v>
      </c>
      <c r="O17" s="199" t="e">
        <f t="shared" si="4"/>
        <v>#DIV/0!</v>
      </c>
      <c r="P17" s="199" t="e">
        <f t="shared" si="5"/>
        <v>#DIV/0!</v>
      </c>
    </row>
    <row r="18" spans="1:16" ht="15.75">
      <c r="A18" s="45" t="s">
        <v>78</v>
      </c>
      <c r="B18" s="57" t="s">
        <v>197</v>
      </c>
      <c r="C18" s="91" t="s">
        <v>352</v>
      </c>
      <c r="D18" s="15">
        <v>2500</v>
      </c>
      <c r="E18" s="194"/>
      <c r="F18" s="194"/>
      <c r="G18" s="53"/>
      <c r="H18" s="53"/>
      <c r="I18" s="53"/>
      <c r="J18" s="196"/>
      <c r="K18" s="197">
        <f t="shared" si="0"/>
        <v>0</v>
      </c>
      <c r="L18" s="198" t="e">
        <f t="shared" si="1"/>
        <v>#DIV/0!</v>
      </c>
      <c r="M18" s="199">
        <f t="shared" si="2"/>
        <v>0</v>
      </c>
      <c r="N18" s="199">
        <f t="shared" si="3"/>
        <v>0</v>
      </c>
      <c r="O18" s="199" t="e">
        <f t="shared" si="4"/>
        <v>#DIV/0!</v>
      </c>
      <c r="P18" s="199" t="e">
        <f t="shared" si="5"/>
        <v>#DIV/0!</v>
      </c>
    </row>
    <row r="19" spans="1:16" ht="15.75">
      <c r="A19" s="45" t="s">
        <v>80</v>
      </c>
      <c r="B19" s="57" t="s">
        <v>198</v>
      </c>
      <c r="C19" s="91" t="s">
        <v>352</v>
      </c>
      <c r="D19" s="15">
        <v>1000</v>
      </c>
      <c r="E19" s="194"/>
      <c r="F19" s="194"/>
      <c r="G19" s="53"/>
      <c r="H19" s="53"/>
      <c r="I19" s="53"/>
      <c r="J19" s="196"/>
      <c r="K19" s="197">
        <f t="shared" si="0"/>
        <v>0</v>
      </c>
      <c r="L19" s="198" t="e">
        <f t="shared" si="1"/>
        <v>#DIV/0!</v>
      </c>
      <c r="M19" s="199">
        <f t="shared" si="2"/>
        <v>0</v>
      </c>
      <c r="N19" s="199">
        <f t="shared" si="3"/>
        <v>0</v>
      </c>
      <c r="O19" s="199" t="e">
        <f t="shared" si="4"/>
        <v>#DIV/0!</v>
      </c>
      <c r="P19" s="199" t="e">
        <f t="shared" si="5"/>
        <v>#DIV/0!</v>
      </c>
    </row>
    <row r="20" spans="1:16" ht="15.75">
      <c r="A20" s="45" t="s">
        <v>82</v>
      </c>
      <c r="B20" s="57" t="s">
        <v>199</v>
      </c>
      <c r="C20" s="91" t="s">
        <v>352</v>
      </c>
      <c r="D20" s="15">
        <v>5000</v>
      </c>
      <c r="E20" s="53"/>
      <c r="F20" s="53"/>
      <c r="G20" s="53"/>
      <c r="H20" s="53"/>
      <c r="I20" s="53"/>
      <c r="J20" s="196"/>
      <c r="K20" s="197">
        <f t="shared" si="0"/>
        <v>0</v>
      </c>
      <c r="L20" s="198" t="e">
        <f t="shared" si="1"/>
        <v>#DIV/0!</v>
      </c>
      <c r="M20" s="199">
        <f t="shared" si="2"/>
        <v>0</v>
      </c>
      <c r="N20" s="199">
        <f t="shared" si="3"/>
        <v>0</v>
      </c>
      <c r="O20" s="199" t="e">
        <f t="shared" si="4"/>
        <v>#DIV/0!</v>
      </c>
      <c r="P20" s="199" t="e">
        <f t="shared" si="5"/>
        <v>#DIV/0!</v>
      </c>
    </row>
    <row r="21" spans="1:16" ht="15.75">
      <c r="A21" s="45" t="s">
        <v>84</v>
      </c>
      <c r="B21" s="57" t="s">
        <v>200</v>
      </c>
      <c r="C21" s="91" t="s">
        <v>352</v>
      </c>
      <c r="D21" s="15">
        <v>5000</v>
      </c>
      <c r="E21" s="53"/>
      <c r="F21" s="53"/>
      <c r="G21" s="53"/>
      <c r="H21" s="53"/>
      <c r="I21" s="53"/>
      <c r="J21" s="196"/>
      <c r="K21" s="197">
        <f t="shared" si="0"/>
        <v>0</v>
      </c>
      <c r="L21" s="198" t="e">
        <f t="shared" si="1"/>
        <v>#DIV/0!</v>
      </c>
      <c r="M21" s="199">
        <f t="shared" si="2"/>
        <v>0</v>
      </c>
      <c r="N21" s="199">
        <f t="shared" si="3"/>
        <v>0</v>
      </c>
      <c r="O21" s="199" t="e">
        <f t="shared" si="4"/>
        <v>#DIV/0!</v>
      </c>
      <c r="P21" s="199" t="e">
        <f t="shared" si="5"/>
        <v>#DIV/0!</v>
      </c>
    </row>
    <row r="22" spans="1:16" ht="15.75">
      <c r="A22" s="45" t="s">
        <v>86</v>
      </c>
      <c r="B22" s="57" t="s">
        <v>201</v>
      </c>
      <c r="C22" s="91" t="s">
        <v>352</v>
      </c>
      <c r="D22" s="15">
        <v>7500</v>
      </c>
      <c r="E22" s="53"/>
      <c r="F22" s="53"/>
      <c r="G22" s="53"/>
      <c r="H22" s="53"/>
      <c r="I22" s="53"/>
      <c r="J22" s="196"/>
      <c r="K22" s="197">
        <f t="shared" si="0"/>
        <v>0</v>
      </c>
      <c r="L22" s="198" t="e">
        <f t="shared" si="1"/>
        <v>#DIV/0!</v>
      </c>
      <c r="M22" s="199">
        <f t="shared" si="2"/>
        <v>0</v>
      </c>
      <c r="N22" s="199">
        <f t="shared" si="3"/>
        <v>0</v>
      </c>
      <c r="O22" s="199" t="e">
        <f t="shared" si="4"/>
        <v>#DIV/0!</v>
      </c>
      <c r="P22" s="199" t="e">
        <f t="shared" si="5"/>
        <v>#DIV/0!</v>
      </c>
    </row>
    <row r="23" spans="1:16" ht="15.75">
      <c r="A23" s="45" t="s">
        <v>89</v>
      </c>
      <c r="B23" s="57" t="s">
        <v>202</v>
      </c>
      <c r="C23" s="91" t="s">
        <v>352</v>
      </c>
      <c r="D23" s="15">
        <v>2500</v>
      </c>
      <c r="E23" s="53"/>
      <c r="F23" s="53"/>
      <c r="G23" s="53"/>
      <c r="H23" s="53"/>
      <c r="I23" s="53"/>
      <c r="J23" s="196"/>
      <c r="K23" s="197">
        <f t="shared" si="0"/>
        <v>0</v>
      </c>
      <c r="L23" s="198" t="e">
        <f t="shared" si="1"/>
        <v>#DIV/0!</v>
      </c>
      <c r="M23" s="199">
        <f t="shared" si="2"/>
        <v>0</v>
      </c>
      <c r="N23" s="199">
        <f t="shared" si="3"/>
        <v>0</v>
      </c>
      <c r="O23" s="199" t="e">
        <f t="shared" si="4"/>
        <v>#DIV/0!</v>
      </c>
      <c r="P23" s="199" t="e">
        <f t="shared" si="5"/>
        <v>#DIV/0!</v>
      </c>
    </row>
    <row r="24" spans="1:16" ht="15.75">
      <c r="A24" s="45" t="s">
        <v>368</v>
      </c>
      <c r="B24" s="57" t="s">
        <v>203</v>
      </c>
      <c r="C24" s="91" t="s">
        <v>352</v>
      </c>
      <c r="D24" s="15">
        <v>2500</v>
      </c>
      <c r="E24" s="53"/>
      <c r="F24" s="53"/>
      <c r="G24" s="53"/>
      <c r="H24" s="53"/>
      <c r="I24" s="53"/>
      <c r="J24" s="196"/>
      <c r="K24" s="197">
        <f t="shared" si="0"/>
        <v>0</v>
      </c>
      <c r="L24" s="198" t="e">
        <f t="shared" si="1"/>
        <v>#DIV/0!</v>
      </c>
      <c r="M24" s="199">
        <f t="shared" si="2"/>
        <v>0</v>
      </c>
      <c r="N24" s="199">
        <f t="shared" si="3"/>
        <v>0</v>
      </c>
      <c r="O24" s="199" t="e">
        <f t="shared" si="4"/>
        <v>#DIV/0!</v>
      </c>
      <c r="P24" s="199" t="e">
        <f t="shared" si="5"/>
        <v>#DIV/0!</v>
      </c>
    </row>
    <row r="25" spans="1:16" ht="15.75">
      <c r="A25" s="45" t="s">
        <v>369</v>
      </c>
      <c r="B25" s="57" t="s">
        <v>204</v>
      </c>
      <c r="C25" s="91" t="s">
        <v>352</v>
      </c>
      <c r="D25" s="15">
        <v>3750</v>
      </c>
      <c r="E25" s="53"/>
      <c r="F25" s="53"/>
      <c r="G25" s="53"/>
      <c r="H25" s="53"/>
      <c r="I25" s="53"/>
      <c r="J25" s="196"/>
      <c r="K25" s="197">
        <f t="shared" si="0"/>
        <v>0</v>
      </c>
      <c r="L25" s="198" t="e">
        <f t="shared" si="1"/>
        <v>#DIV/0!</v>
      </c>
      <c r="M25" s="199">
        <f t="shared" si="2"/>
        <v>0</v>
      </c>
      <c r="N25" s="199">
        <f t="shared" si="3"/>
        <v>0</v>
      </c>
      <c r="O25" s="199" t="e">
        <f t="shared" si="4"/>
        <v>#DIV/0!</v>
      </c>
      <c r="P25" s="199" t="e">
        <f t="shared" si="5"/>
        <v>#DIV/0!</v>
      </c>
    </row>
    <row r="26" spans="1:16" ht="15.75">
      <c r="A26" s="45" t="s">
        <v>370</v>
      </c>
      <c r="B26" s="57" t="s">
        <v>205</v>
      </c>
      <c r="C26" s="91" t="s">
        <v>352</v>
      </c>
      <c r="D26" s="15">
        <v>7500</v>
      </c>
      <c r="E26" s="53"/>
      <c r="F26" s="53"/>
      <c r="G26" s="53"/>
      <c r="H26" s="53"/>
      <c r="I26" s="53"/>
      <c r="J26" s="196"/>
      <c r="K26" s="197">
        <f t="shared" si="0"/>
        <v>0</v>
      </c>
      <c r="L26" s="198" t="e">
        <f t="shared" si="1"/>
        <v>#DIV/0!</v>
      </c>
      <c r="M26" s="199">
        <f t="shared" si="2"/>
        <v>0</v>
      </c>
      <c r="N26" s="199">
        <f t="shared" si="3"/>
        <v>0</v>
      </c>
      <c r="O26" s="199" t="e">
        <f t="shared" si="4"/>
        <v>#DIV/0!</v>
      </c>
      <c r="P26" s="199" t="e">
        <f t="shared" si="5"/>
        <v>#DIV/0!</v>
      </c>
    </row>
    <row r="27" spans="1:16" ht="15.75">
      <c r="A27" s="45" t="s">
        <v>371</v>
      </c>
      <c r="B27" s="57" t="s">
        <v>206</v>
      </c>
      <c r="C27" s="91" t="s">
        <v>352</v>
      </c>
      <c r="D27" s="15">
        <v>7500</v>
      </c>
      <c r="E27" s="53"/>
      <c r="F27" s="53"/>
      <c r="G27" s="53"/>
      <c r="H27" s="53"/>
      <c r="I27" s="53"/>
      <c r="J27" s="196"/>
      <c r="K27" s="197">
        <f t="shared" si="0"/>
        <v>0</v>
      </c>
      <c r="L27" s="198" t="e">
        <f t="shared" si="1"/>
        <v>#DIV/0!</v>
      </c>
      <c r="M27" s="199">
        <f t="shared" si="2"/>
        <v>0</v>
      </c>
      <c r="N27" s="199">
        <f t="shared" si="3"/>
        <v>0</v>
      </c>
      <c r="O27" s="199" t="e">
        <f t="shared" si="4"/>
        <v>#DIV/0!</v>
      </c>
      <c r="P27" s="199" t="e">
        <f t="shared" si="5"/>
        <v>#DIV/0!</v>
      </c>
    </row>
    <row r="28" spans="1:16" ht="15.75">
      <c r="A28" s="45" t="s">
        <v>372</v>
      </c>
      <c r="B28" s="57" t="s">
        <v>207</v>
      </c>
      <c r="C28" s="91" t="s">
        <v>352</v>
      </c>
      <c r="D28" s="15">
        <v>7500</v>
      </c>
      <c r="E28" s="53"/>
      <c r="F28" s="53"/>
      <c r="G28" s="53"/>
      <c r="H28" s="53"/>
      <c r="I28" s="53"/>
      <c r="J28" s="196"/>
      <c r="K28" s="197">
        <f t="shared" si="0"/>
        <v>0</v>
      </c>
      <c r="L28" s="198" t="e">
        <f t="shared" si="1"/>
        <v>#DIV/0!</v>
      </c>
      <c r="M28" s="199">
        <f t="shared" si="2"/>
        <v>0</v>
      </c>
      <c r="N28" s="199">
        <f t="shared" si="3"/>
        <v>0</v>
      </c>
      <c r="O28" s="199" t="e">
        <f t="shared" si="4"/>
        <v>#DIV/0!</v>
      </c>
      <c r="P28" s="199" t="e">
        <f t="shared" si="5"/>
        <v>#DIV/0!</v>
      </c>
    </row>
    <row r="29" spans="1:16" ht="15.75">
      <c r="A29" s="45" t="s">
        <v>373</v>
      </c>
      <c r="B29" s="57" t="s">
        <v>208</v>
      </c>
      <c r="C29" s="91" t="s">
        <v>352</v>
      </c>
      <c r="D29" s="15">
        <v>7500</v>
      </c>
      <c r="E29" s="53"/>
      <c r="F29" s="53"/>
      <c r="G29" s="53"/>
      <c r="H29" s="53"/>
      <c r="I29" s="53"/>
      <c r="J29" s="196"/>
      <c r="K29" s="197">
        <f t="shared" si="0"/>
        <v>0</v>
      </c>
      <c r="L29" s="198" t="e">
        <f t="shared" si="1"/>
        <v>#DIV/0!</v>
      </c>
      <c r="M29" s="199">
        <f t="shared" si="2"/>
        <v>0</v>
      </c>
      <c r="N29" s="199">
        <f t="shared" si="3"/>
        <v>0</v>
      </c>
      <c r="O29" s="199" t="e">
        <f t="shared" si="4"/>
        <v>#DIV/0!</v>
      </c>
      <c r="P29" s="199" t="e">
        <f t="shared" si="5"/>
        <v>#DIV/0!</v>
      </c>
    </row>
    <row r="30" spans="1:16" ht="15.75">
      <c r="A30" s="45" t="s">
        <v>374</v>
      </c>
      <c r="B30" s="57" t="s">
        <v>209</v>
      </c>
      <c r="C30" s="91" t="s">
        <v>352</v>
      </c>
      <c r="D30" s="15">
        <v>1000</v>
      </c>
      <c r="E30" s="53"/>
      <c r="F30" s="53"/>
      <c r="G30" s="53"/>
      <c r="H30" s="53"/>
      <c r="I30" s="53"/>
      <c r="J30" s="196"/>
      <c r="K30" s="197">
        <f t="shared" si="0"/>
        <v>0</v>
      </c>
      <c r="L30" s="198" t="e">
        <f t="shared" si="1"/>
        <v>#DIV/0!</v>
      </c>
      <c r="M30" s="199">
        <f t="shared" si="2"/>
        <v>0</v>
      </c>
      <c r="N30" s="199">
        <f t="shared" si="3"/>
        <v>0</v>
      </c>
      <c r="O30" s="199" t="e">
        <f t="shared" si="4"/>
        <v>#DIV/0!</v>
      </c>
      <c r="P30" s="199" t="e">
        <f t="shared" si="5"/>
        <v>#DIV/0!</v>
      </c>
    </row>
    <row r="31" spans="1:16" ht="15.75">
      <c r="A31" s="45" t="s">
        <v>375</v>
      </c>
      <c r="B31" s="57" t="s">
        <v>210</v>
      </c>
      <c r="C31" s="91" t="s">
        <v>352</v>
      </c>
      <c r="D31" s="15">
        <v>5000</v>
      </c>
      <c r="E31" s="53"/>
      <c r="F31" s="53"/>
      <c r="G31" s="53"/>
      <c r="H31" s="53"/>
      <c r="I31" s="53"/>
      <c r="J31" s="196"/>
      <c r="K31" s="197">
        <f t="shared" si="0"/>
        <v>0</v>
      </c>
      <c r="L31" s="198" t="e">
        <f t="shared" si="1"/>
        <v>#DIV/0!</v>
      </c>
      <c r="M31" s="199">
        <f t="shared" si="2"/>
        <v>0</v>
      </c>
      <c r="N31" s="199">
        <f t="shared" si="3"/>
        <v>0</v>
      </c>
      <c r="O31" s="199" t="e">
        <f t="shared" si="4"/>
        <v>#DIV/0!</v>
      </c>
      <c r="P31" s="199" t="e">
        <f t="shared" si="5"/>
        <v>#DIV/0!</v>
      </c>
    </row>
    <row r="32" spans="1:16" ht="15.75">
      <c r="A32" s="45" t="s">
        <v>376</v>
      </c>
      <c r="B32" s="57" t="s">
        <v>211</v>
      </c>
      <c r="C32" s="91" t="s">
        <v>352</v>
      </c>
      <c r="D32" s="15">
        <v>5000</v>
      </c>
      <c r="E32" s="53"/>
      <c r="F32" s="53"/>
      <c r="G32" s="53"/>
      <c r="H32" s="53"/>
      <c r="I32" s="53"/>
      <c r="J32" s="196"/>
      <c r="K32" s="197">
        <f t="shared" si="0"/>
        <v>0</v>
      </c>
      <c r="L32" s="198" t="e">
        <f t="shared" si="1"/>
        <v>#DIV/0!</v>
      </c>
      <c r="M32" s="199">
        <f t="shared" si="2"/>
        <v>0</v>
      </c>
      <c r="N32" s="199">
        <f t="shared" si="3"/>
        <v>0</v>
      </c>
      <c r="O32" s="199" t="e">
        <f t="shared" si="4"/>
        <v>#DIV/0!</v>
      </c>
      <c r="P32" s="199" t="e">
        <f t="shared" si="5"/>
        <v>#DIV/0!</v>
      </c>
    </row>
    <row r="33" spans="1:16" ht="15.75">
      <c r="A33" s="45" t="s">
        <v>377</v>
      </c>
      <c r="B33" s="57" t="s">
        <v>212</v>
      </c>
      <c r="C33" s="91" t="s">
        <v>352</v>
      </c>
      <c r="D33" s="15">
        <v>7500</v>
      </c>
      <c r="E33" s="53"/>
      <c r="F33" s="53"/>
      <c r="G33" s="53"/>
      <c r="H33" s="53"/>
      <c r="I33" s="53"/>
      <c r="J33" s="196"/>
      <c r="K33" s="197">
        <f t="shared" si="0"/>
        <v>0</v>
      </c>
      <c r="L33" s="198" t="e">
        <f t="shared" si="1"/>
        <v>#DIV/0!</v>
      </c>
      <c r="M33" s="199">
        <f t="shared" si="2"/>
        <v>0</v>
      </c>
      <c r="N33" s="199">
        <f t="shared" si="3"/>
        <v>0</v>
      </c>
      <c r="O33" s="199" t="e">
        <f t="shared" si="4"/>
        <v>#DIV/0!</v>
      </c>
      <c r="P33" s="199" t="e">
        <f t="shared" si="5"/>
        <v>#DIV/0!</v>
      </c>
    </row>
    <row r="34" spans="1:16" ht="15.75">
      <c r="A34" s="45" t="s">
        <v>378</v>
      </c>
      <c r="B34" s="57" t="s">
        <v>213</v>
      </c>
      <c r="C34" s="91" t="s">
        <v>352</v>
      </c>
      <c r="D34" s="15">
        <v>7500</v>
      </c>
      <c r="E34" s="53"/>
      <c r="F34" s="53"/>
      <c r="G34" s="53"/>
      <c r="H34" s="53"/>
      <c r="I34" s="53"/>
      <c r="J34" s="196"/>
      <c r="K34" s="197">
        <f t="shared" si="0"/>
        <v>0</v>
      </c>
      <c r="L34" s="198" t="e">
        <f t="shared" si="1"/>
        <v>#DIV/0!</v>
      </c>
      <c r="M34" s="199">
        <f t="shared" si="2"/>
        <v>0</v>
      </c>
      <c r="N34" s="199">
        <f t="shared" si="3"/>
        <v>0</v>
      </c>
      <c r="O34" s="199" t="e">
        <f t="shared" si="4"/>
        <v>#DIV/0!</v>
      </c>
      <c r="P34" s="199" t="e">
        <f t="shared" si="5"/>
        <v>#DIV/0!</v>
      </c>
    </row>
    <row r="35" spans="1:16" ht="15.75">
      <c r="A35" s="45" t="s">
        <v>379</v>
      </c>
      <c r="B35" s="57" t="s">
        <v>214</v>
      </c>
      <c r="C35" s="91" t="s">
        <v>352</v>
      </c>
      <c r="D35" s="15">
        <v>7500</v>
      </c>
      <c r="E35" s="53"/>
      <c r="F35" s="53"/>
      <c r="G35" s="53"/>
      <c r="H35" s="53"/>
      <c r="I35" s="53"/>
      <c r="J35" s="196"/>
      <c r="K35" s="197">
        <f t="shared" si="0"/>
        <v>0</v>
      </c>
      <c r="L35" s="198" t="e">
        <f t="shared" si="1"/>
        <v>#DIV/0!</v>
      </c>
      <c r="M35" s="199">
        <f t="shared" si="2"/>
        <v>0</v>
      </c>
      <c r="N35" s="199">
        <f t="shared" si="3"/>
        <v>0</v>
      </c>
      <c r="O35" s="199" t="e">
        <f t="shared" si="4"/>
        <v>#DIV/0!</v>
      </c>
      <c r="P35" s="199" t="e">
        <f t="shared" si="5"/>
        <v>#DIV/0!</v>
      </c>
    </row>
    <row r="36" spans="1:16" ht="15.75">
      <c r="A36" s="45" t="s">
        <v>380</v>
      </c>
      <c r="B36" s="57" t="s">
        <v>215</v>
      </c>
      <c r="C36" s="91" t="s">
        <v>352</v>
      </c>
      <c r="D36" s="15">
        <v>7500</v>
      </c>
      <c r="E36" s="53"/>
      <c r="F36" s="53"/>
      <c r="G36" s="53"/>
      <c r="H36" s="53"/>
      <c r="I36" s="53"/>
      <c r="J36" s="196"/>
      <c r="K36" s="197">
        <f t="shared" si="0"/>
        <v>0</v>
      </c>
      <c r="L36" s="198" t="e">
        <f t="shared" si="1"/>
        <v>#DIV/0!</v>
      </c>
      <c r="M36" s="199">
        <f t="shared" si="2"/>
        <v>0</v>
      </c>
      <c r="N36" s="199">
        <f t="shared" si="3"/>
        <v>0</v>
      </c>
      <c r="O36" s="199" t="e">
        <f t="shared" si="4"/>
        <v>#DIV/0!</v>
      </c>
      <c r="P36" s="199" t="e">
        <f t="shared" si="5"/>
        <v>#DIV/0!</v>
      </c>
    </row>
    <row r="37" spans="1:16" ht="15.75">
      <c r="A37" s="45" t="s">
        <v>381</v>
      </c>
      <c r="B37" s="57" t="s">
        <v>216</v>
      </c>
      <c r="C37" s="91" t="s">
        <v>352</v>
      </c>
      <c r="D37" s="15">
        <v>5000</v>
      </c>
      <c r="E37" s="53"/>
      <c r="F37" s="53"/>
      <c r="G37" s="53"/>
      <c r="H37" s="53"/>
      <c r="I37" s="53"/>
      <c r="J37" s="196"/>
      <c r="K37" s="197">
        <f t="shared" si="0"/>
        <v>0</v>
      </c>
      <c r="L37" s="198" t="e">
        <f t="shared" si="1"/>
        <v>#DIV/0!</v>
      </c>
      <c r="M37" s="199">
        <f t="shared" si="2"/>
        <v>0</v>
      </c>
      <c r="N37" s="199">
        <f t="shared" si="3"/>
        <v>0</v>
      </c>
      <c r="O37" s="199" t="e">
        <f t="shared" si="4"/>
        <v>#DIV/0!</v>
      </c>
      <c r="P37" s="199" t="e">
        <f t="shared" si="5"/>
        <v>#DIV/0!</v>
      </c>
    </row>
    <row r="38" spans="1:16" ht="15.75">
      <c r="A38" s="45" t="s">
        <v>382</v>
      </c>
      <c r="B38" s="57" t="s">
        <v>217</v>
      </c>
      <c r="C38" s="91" t="s">
        <v>352</v>
      </c>
      <c r="D38" s="15">
        <v>2500</v>
      </c>
      <c r="E38" s="53"/>
      <c r="F38" s="53"/>
      <c r="G38" s="53"/>
      <c r="H38" s="53"/>
      <c r="I38" s="53"/>
      <c r="J38" s="196"/>
      <c r="K38" s="197">
        <f t="shared" si="0"/>
        <v>0</v>
      </c>
      <c r="L38" s="198" t="e">
        <f t="shared" si="1"/>
        <v>#DIV/0!</v>
      </c>
      <c r="M38" s="199">
        <f t="shared" si="2"/>
        <v>0</v>
      </c>
      <c r="N38" s="199">
        <f t="shared" si="3"/>
        <v>0</v>
      </c>
      <c r="O38" s="199" t="e">
        <f t="shared" si="4"/>
        <v>#DIV/0!</v>
      </c>
      <c r="P38" s="199" t="e">
        <f t="shared" si="5"/>
        <v>#DIV/0!</v>
      </c>
    </row>
    <row r="39" spans="1:16" ht="15.75">
      <c r="A39" s="45" t="s">
        <v>383</v>
      </c>
      <c r="B39" s="57" t="s">
        <v>218</v>
      </c>
      <c r="C39" s="91" t="s">
        <v>352</v>
      </c>
      <c r="D39" s="15">
        <v>3750</v>
      </c>
      <c r="E39" s="53"/>
      <c r="F39" s="53"/>
      <c r="G39" s="53"/>
      <c r="H39" s="53"/>
      <c r="I39" s="53"/>
      <c r="J39" s="196"/>
      <c r="K39" s="197">
        <f t="shared" si="0"/>
        <v>0</v>
      </c>
      <c r="L39" s="198" t="e">
        <f t="shared" si="1"/>
        <v>#DIV/0!</v>
      </c>
      <c r="M39" s="199">
        <f t="shared" si="2"/>
        <v>0</v>
      </c>
      <c r="N39" s="199">
        <f t="shared" si="3"/>
        <v>0</v>
      </c>
      <c r="O39" s="199" t="e">
        <f t="shared" si="4"/>
        <v>#DIV/0!</v>
      </c>
      <c r="P39" s="199" t="e">
        <f t="shared" si="5"/>
        <v>#DIV/0!</v>
      </c>
    </row>
    <row r="40" spans="1:16" ht="15.75">
      <c r="A40" s="45" t="s">
        <v>384</v>
      </c>
      <c r="B40" s="57" t="s">
        <v>219</v>
      </c>
      <c r="C40" s="91" t="s">
        <v>352</v>
      </c>
      <c r="D40" s="15">
        <v>6250</v>
      </c>
      <c r="E40" s="53"/>
      <c r="F40" s="53"/>
      <c r="G40" s="53"/>
      <c r="H40" s="53"/>
      <c r="I40" s="53"/>
      <c r="J40" s="196"/>
      <c r="K40" s="197">
        <f t="shared" si="0"/>
        <v>0</v>
      </c>
      <c r="L40" s="198" t="e">
        <f t="shared" si="1"/>
        <v>#DIV/0!</v>
      </c>
      <c r="M40" s="199">
        <f t="shared" si="2"/>
        <v>0</v>
      </c>
      <c r="N40" s="199">
        <f t="shared" si="3"/>
        <v>0</v>
      </c>
      <c r="O40" s="199" t="e">
        <f t="shared" si="4"/>
        <v>#DIV/0!</v>
      </c>
      <c r="P40" s="199" t="e">
        <f t="shared" si="5"/>
        <v>#DIV/0!</v>
      </c>
    </row>
    <row r="41" spans="1:16" ht="15.75">
      <c r="A41" s="45" t="s">
        <v>385</v>
      </c>
      <c r="B41" s="57" t="s">
        <v>220</v>
      </c>
      <c r="C41" s="91" t="s">
        <v>352</v>
      </c>
      <c r="D41" s="15">
        <v>6250</v>
      </c>
      <c r="E41" s="53"/>
      <c r="F41" s="53"/>
      <c r="G41" s="53"/>
      <c r="H41" s="53"/>
      <c r="I41" s="53"/>
      <c r="J41" s="196"/>
      <c r="K41" s="197">
        <f t="shared" si="0"/>
        <v>0</v>
      </c>
      <c r="L41" s="198" t="e">
        <f t="shared" si="1"/>
        <v>#DIV/0!</v>
      </c>
      <c r="M41" s="199">
        <f t="shared" si="2"/>
        <v>0</v>
      </c>
      <c r="N41" s="199">
        <f t="shared" si="3"/>
        <v>0</v>
      </c>
      <c r="O41" s="199" t="e">
        <f t="shared" si="4"/>
        <v>#DIV/0!</v>
      </c>
      <c r="P41" s="199" t="e">
        <f t="shared" si="5"/>
        <v>#DIV/0!</v>
      </c>
    </row>
    <row r="42" spans="1:16" ht="15.75">
      <c r="A42" s="45" t="s">
        <v>386</v>
      </c>
      <c r="B42" s="57" t="s">
        <v>221</v>
      </c>
      <c r="C42" s="91" t="s">
        <v>352</v>
      </c>
      <c r="D42" s="15">
        <v>1000</v>
      </c>
      <c r="E42" s="53"/>
      <c r="F42" s="53"/>
      <c r="G42" s="53"/>
      <c r="H42" s="53"/>
      <c r="I42" s="53"/>
      <c r="J42" s="196"/>
      <c r="K42" s="197">
        <f t="shared" si="0"/>
        <v>0</v>
      </c>
      <c r="L42" s="198" t="e">
        <f t="shared" si="1"/>
        <v>#DIV/0!</v>
      </c>
      <c r="M42" s="199">
        <f t="shared" si="2"/>
        <v>0</v>
      </c>
      <c r="N42" s="199">
        <f t="shared" si="3"/>
        <v>0</v>
      </c>
      <c r="O42" s="199" t="e">
        <f t="shared" si="4"/>
        <v>#DIV/0!</v>
      </c>
      <c r="P42" s="199" t="e">
        <f t="shared" si="5"/>
        <v>#DIV/0!</v>
      </c>
    </row>
    <row r="43" spans="1:16" ht="15.75">
      <c r="A43" s="45" t="s">
        <v>387</v>
      </c>
      <c r="B43" s="57" t="s">
        <v>222</v>
      </c>
      <c r="C43" s="91" t="s">
        <v>352</v>
      </c>
      <c r="D43" s="15">
        <v>7500</v>
      </c>
      <c r="E43" s="53"/>
      <c r="F43" s="53"/>
      <c r="G43" s="53"/>
      <c r="H43" s="53"/>
      <c r="I43" s="53"/>
      <c r="J43" s="196"/>
      <c r="K43" s="197">
        <f t="shared" si="0"/>
        <v>0</v>
      </c>
      <c r="L43" s="198" t="e">
        <f t="shared" si="1"/>
        <v>#DIV/0!</v>
      </c>
      <c r="M43" s="199">
        <f t="shared" si="2"/>
        <v>0</v>
      </c>
      <c r="N43" s="199">
        <f t="shared" si="3"/>
        <v>0</v>
      </c>
      <c r="O43" s="199" t="e">
        <f t="shared" si="4"/>
        <v>#DIV/0!</v>
      </c>
      <c r="P43" s="199" t="e">
        <f t="shared" si="5"/>
        <v>#DIV/0!</v>
      </c>
    </row>
    <row r="44" spans="1:16" ht="15.75">
      <c r="A44" s="45" t="s">
        <v>388</v>
      </c>
      <c r="B44" s="57" t="s">
        <v>223</v>
      </c>
      <c r="C44" s="91" t="s">
        <v>352</v>
      </c>
      <c r="D44" s="15">
        <v>2500</v>
      </c>
      <c r="E44" s="53"/>
      <c r="F44" s="53"/>
      <c r="G44" s="53"/>
      <c r="H44" s="53"/>
      <c r="I44" s="53"/>
      <c r="J44" s="196"/>
      <c r="K44" s="197">
        <f t="shared" si="0"/>
        <v>0</v>
      </c>
      <c r="L44" s="198" t="e">
        <f t="shared" si="1"/>
        <v>#DIV/0!</v>
      </c>
      <c r="M44" s="199">
        <f t="shared" si="2"/>
        <v>0</v>
      </c>
      <c r="N44" s="199">
        <f t="shared" si="3"/>
        <v>0</v>
      </c>
      <c r="O44" s="199" t="e">
        <f t="shared" si="4"/>
        <v>#DIV/0!</v>
      </c>
      <c r="P44" s="199" t="e">
        <f t="shared" si="5"/>
        <v>#DIV/0!</v>
      </c>
    </row>
    <row r="45" spans="1:16" ht="15.75">
      <c r="A45" s="45" t="s">
        <v>389</v>
      </c>
      <c r="B45" s="57" t="s">
        <v>224</v>
      </c>
      <c r="C45" s="91" t="s">
        <v>352</v>
      </c>
      <c r="D45" s="15">
        <v>5000</v>
      </c>
      <c r="E45" s="53"/>
      <c r="F45" s="53"/>
      <c r="G45" s="53"/>
      <c r="H45" s="53"/>
      <c r="I45" s="53"/>
      <c r="J45" s="196"/>
      <c r="K45" s="197">
        <f t="shared" si="0"/>
        <v>0</v>
      </c>
      <c r="L45" s="198" t="e">
        <f t="shared" si="1"/>
        <v>#DIV/0!</v>
      </c>
      <c r="M45" s="199">
        <f t="shared" si="2"/>
        <v>0</v>
      </c>
      <c r="N45" s="199">
        <f t="shared" si="3"/>
        <v>0</v>
      </c>
      <c r="O45" s="199" t="e">
        <f t="shared" si="4"/>
        <v>#DIV/0!</v>
      </c>
      <c r="P45" s="199" t="e">
        <f t="shared" si="5"/>
        <v>#DIV/0!</v>
      </c>
    </row>
    <row r="46" spans="1:16" ht="15.75">
      <c r="A46" s="45" t="s">
        <v>390</v>
      </c>
      <c r="B46" s="57" t="s">
        <v>225</v>
      </c>
      <c r="C46" s="91" t="s">
        <v>352</v>
      </c>
      <c r="D46" s="15">
        <v>5000</v>
      </c>
      <c r="E46" s="53"/>
      <c r="F46" s="53"/>
      <c r="G46" s="53"/>
      <c r="H46" s="53"/>
      <c r="I46" s="53"/>
      <c r="J46" s="196"/>
      <c r="K46" s="197">
        <f t="shared" si="0"/>
        <v>0</v>
      </c>
      <c r="L46" s="198" t="e">
        <f t="shared" si="1"/>
        <v>#DIV/0!</v>
      </c>
      <c r="M46" s="199">
        <f t="shared" si="2"/>
        <v>0</v>
      </c>
      <c r="N46" s="199">
        <f t="shared" si="3"/>
        <v>0</v>
      </c>
      <c r="O46" s="199" t="e">
        <f t="shared" si="4"/>
        <v>#DIV/0!</v>
      </c>
      <c r="P46" s="199" t="e">
        <f t="shared" si="5"/>
        <v>#DIV/0!</v>
      </c>
    </row>
    <row r="47" spans="1:16" ht="15.75">
      <c r="A47" s="45" t="s">
        <v>391</v>
      </c>
      <c r="B47" s="57" t="s">
        <v>226</v>
      </c>
      <c r="C47" s="91" t="s">
        <v>352</v>
      </c>
      <c r="D47" s="15">
        <v>7500</v>
      </c>
      <c r="E47" s="53"/>
      <c r="F47" s="53"/>
      <c r="G47" s="53"/>
      <c r="H47" s="53"/>
      <c r="I47" s="53"/>
      <c r="J47" s="196"/>
      <c r="K47" s="197">
        <f t="shared" si="0"/>
        <v>0</v>
      </c>
      <c r="L47" s="198" t="e">
        <f t="shared" si="1"/>
        <v>#DIV/0!</v>
      </c>
      <c r="M47" s="199">
        <f t="shared" si="2"/>
        <v>0</v>
      </c>
      <c r="N47" s="199">
        <f t="shared" si="3"/>
        <v>0</v>
      </c>
      <c r="O47" s="199" t="e">
        <f t="shared" si="4"/>
        <v>#DIV/0!</v>
      </c>
      <c r="P47" s="199" t="e">
        <f t="shared" si="5"/>
        <v>#DIV/0!</v>
      </c>
    </row>
    <row r="48" spans="1:16" ht="15.75">
      <c r="A48" s="45" t="s">
        <v>392</v>
      </c>
      <c r="B48" s="57" t="s">
        <v>227</v>
      </c>
      <c r="C48" s="91" t="s">
        <v>352</v>
      </c>
      <c r="D48" s="15">
        <v>5000</v>
      </c>
      <c r="E48" s="53"/>
      <c r="F48" s="53"/>
      <c r="G48" s="53"/>
      <c r="H48" s="53"/>
      <c r="I48" s="53"/>
      <c r="J48" s="196"/>
      <c r="K48" s="197">
        <f t="shared" si="0"/>
        <v>0</v>
      </c>
      <c r="L48" s="198" t="e">
        <f t="shared" si="1"/>
        <v>#DIV/0!</v>
      </c>
      <c r="M48" s="199">
        <f t="shared" si="2"/>
        <v>0</v>
      </c>
      <c r="N48" s="199">
        <f t="shared" si="3"/>
        <v>0</v>
      </c>
      <c r="O48" s="199" t="e">
        <f t="shared" si="4"/>
        <v>#DIV/0!</v>
      </c>
      <c r="P48" s="199" t="e">
        <f t="shared" si="5"/>
        <v>#DIV/0!</v>
      </c>
    </row>
    <row r="49" spans="1:16" ht="15.75">
      <c r="A49" s="45" t="s">
        <v>393</v>
      </c>
      <c r="B49" s="57" t="s">
        <v>228</v>
      </c>
      <c r="C49" s="91" t="s">
        <v>352</v>
      </c>
      <c r="D49" s="15">
        <v>2500</v>
      </c>
      <c r="E49" s="53"/>
      <c r="F49" s="53"/>
      <c r="G49" s="53"/>
      <c r="H49" s="53"/>
      <c r="I49" s="53"/>
      <c r="J49" s="196"/>
      <c r="K49" s="197">
        <f t="shared" si="0"/>
        <v>0</v>
      </c>
      <c r="L49" s="198" t="e">
        <f t="shared" si="1"/>
        <v>#DIV/0!</v>
      </c>
      <c r="M49" s="199">
        <f t="shared" si="2"/>
        <v>0</v>
      </c>
      <c r="N49" s="199">
        <f t="shared" si="3"/>
        <v>0</v>
      </c>
      <c r="O49" s="199" t="e">
        <f t="shared" si="4"/>
        <v>#DIV/0!</v>
      </c>
      <c r="P49" s="199" t="e">
        <f t="shared" si="5"/>
        <v>#DIV/0!</v>
      </c>
    </row>
    <row r="50" spans="1:16" ht="15.75">
      <c r="A50" s="45" t="s">
        <v>394</v>
      </c>
      <c r="B50" s="57" t="s">
        <v>229</v>
      </c>
      <c r="C50" s="91" t="s">
        <v>352</v>
      </c>
      <c r="D50" s="15">
        <v>1250</v>
      </c>
      <c r="E50" s="53"/>
      <c r="F50" s="53"/>
      <c r="G50" s="53"/>
      <c r="H50" s="53"/>
      <c r="I50" s="53"/>
      <c r="J50" s="196"/>
      <c r="K50" s="197">
        <f t="shared" si="0"/>
        <v>0</v>
      </c>
      <c r="L50" s="198" t="e">
        <f t="shared" si="1"/>
        <v>#DIV/0!</v>
      </c>
      <c r="M50" s="199">
        <f t="shared" si="2"/>
        <v>0</v>
      </c>
      <c r="N50" s="199">
        <f t="shared" si="3"/>
        <v>0</v>
      </c>
      <c r="O50" s="199" t="e">
        <f t="shared" si="4"/>
        <v>#DIV/0!</v>
      </c>
      <c r="P50" s="199" t="e">
        <f t="shared" si="5"/>
        <v>#DIV/0!</v>
      </c>
    </row>
    <row r="51" spans="1:16" ht="15.75">
      <c r="A51" s="45" t="s">
        <v>395</v>
      </c>
      <c r="B51" s="57" t="s">
        <v>230</v>
      </c>
      <c r="C51" s="91" t="s">
        <v>352</v>
      </c>
      <c r="D51" s="15">
        <v>1250</v>
      </c>
      <c r="E51" s="53"/>
      <c r="F51" s="53"/>
      <c r="G51" s="53"/>
      <c r="H51" s="53"/>
      <c r="I51" s="53"/>
      <c r="J51" s="196"/>
      <c r="K51" s="197">
        <f t="shared" si="0"/>
        <v>0</v>
      </c>
      <c r="L51" s="198" t="e">
        <f t="shared" si="1"/>
        <v>#DIV/0!</v>
      </c>
      <c r="M51" s="199">
        <f t="shared" si="2"/>
        <v>0</v>
      </c>
      <c r="N51" s="199">
        <f t="shared" si="3"/>
        <v>0</v>
      </c>
      <c r="O51" s="199" t="e">
        <f t="shared" si="4"/>
        <v>#DIV/0!</v>
      </c>
      <c r="P51" s="199" t="e">
        <f t="shared" si="5"/>
        <v>#DIV/0!</v>
      </c>
    </row>
    <row r="52" spans="1:16" ht="15.75">
      <c r="A52" s="45" t="s">
        <v>396</v>
      </c>
      <c r="B52" s="57" t="s">
        <v>231</v>
      </c>
      <c r="C52" s="91" t="s">
        <v>352</v>
      </c>
      <c r="D52" s="15">
        <v>1250</v>
      </c>
      <c r="E52" s="53"/>
      <c r="F52" s="53"/>
      <c r="G52" s="53"/>
      <c r="H52" s="53"/>
      <c r="I52" s="53"/>
      <c r="J52" s="196"/>
      <c r="K52" s="197">
        <f t="shared" si="0"/>
        <v>0</v>
      </c>
      <c r="L52" s="198" t="e">
        <f t="shared" si="1"/>
        <v>#DIV/0!</v>
      </c>
      <c r="M52" s="199">
        <f t="shared" si="2"/>
        <v>0</v>
      </c>
      <c r="N52" s="199">
        <f t="shared" si="3"/>
        <v>0</v>
      </c>
      <c r="O52" s="199" t="e">
        <f t="shared" si="4"/>
        <v>#DIV/0!</v>
      </c>
      <c r="P52" s="199" t="e">
        <f t="shared" si="5"/>
        <v>#DIV/0!</v>
      </c>
    </row>
    <row r="53" spans="1:16" ht="15.75">
      <c r="A53" s="45" t="s">
        <v>397</v>
      </c>
      <c r="B53" s="57" t="s">
        <v>232</v>
      </c>
      <c r="C53" s="91" t="s">
        <v>352</v>
      </c>
      <c r="D53" s="15">
        <v>2000</v>
      </c>
      <c r="E53" s="53"/>
      <c r="F53" s="53"/>
      <c r="G53" s="53"/>
      <c r="H53" s="53"/>
      <c r="I53" s="53"/>
      <c r="J53" s="196"/>
      <c r="K53" s="197">
        <f t="shared" si="0"/>
        <v>0</v>
      </c>
      <c r="L53" s="198" t="e">
        <f t="shared" si="1"/>
        <v>#DIV/0!</v>
      </c>
      <c r="M53" s="199">
        <f t="shared" si="2"/>
        <v>0</v>
      </c>
      <c r="N53" s="199">
        <f t="shared" si="3"/>
        <v>0</v>
      </c>
      <c r="O53" s="199" t="e">
        <f t="shared" si="4"/>
        <v>#DIV/0!</v>
      </c>
      <c r="P53" s="199" t="e">
        <f t="shared" si="5"/>
        <v>#DIV/0!</v>
      </c>
    </row>
    <row r="54" spans="1:16" ht="15.75">
      <c r="A54" s="45" t="s">
        <v>398</v>
      </c>
      <c r="B54" s="57" t="s">
        <v>233</v>
      </c>
      <c r="C54" s="91" t="s">
        <v>352</v>
      </c>
      <c r="D54" s="15">
        <v>1250</v>
      </c>
      <c r="E54" s="53"/>
      <c r="F54" s="53"/>
      <c r="G54" s="53"/>
      <c r="H54" s="53"/>
      <c r="I54" s="53"/>
      <c r="J54" s="196"/>
      <c r="K54" s="197">
        <f t="shared" si="0"/>
        <v>0</v>
      </c>
      <c r="L54" s="198" t="e">
        <f t="shared" si="1"/>
        <v>#DIV/0!</v>
      </c>
      <c r="M54" s="199">
        <f t="shared" si="2"/>
        <v>0</v>
      </c>
      <c r="N54" s="199">
        <f t="shared" si="3"/>
        <v>0</v>
      </c>
      <c r="O54" s="199" t="e">
        <f t="shared" si="4"/>
        <v>#DIV/0!</v>
      </c>
      <c r="P54" s="199" t="e">
        <f t="shared" si="5"/>
        <v>#DIV/0!</v>
      </c>
    </row>
    <row r="55" spans="1:16" ht="15.75">
      <c r="A55" s="45" t="s">
        <v>399</v>
      </c>
      <c r="B55" s="57" t="s">
        <v>234</v>
      </c>
      <c r="C55" s="91" t="s">
        <v>352</v>
      </c>
      <c r="D55" s="15">
        <v>2000</v>
      </c>
      <c r="E55" s="53"/>
      <c r="F55" s="53"/>
      <c r="G55" s="53"/>
      <c r="H55" s="53"/>
      <c r="I55" s="53"/>
      <c r="J55" s="196"/>
      <c r="K55" s="197">
        <f t="shared" si="0"/>
        <v>0</v>
      </c>
      <c r="L55" s="198" t="e">
        <f t="shared" si="1"/>
        <v>#DIV/0!</v>
      </c>
      <c r="M55" s="199">
        <f t="shared" si="2"/>
        <v>0</v>
      </c>
      <c r="N55" s="199">
        <f t="shared" si="3"/>
        <v>0</v>
      </c>
      <c r="O55" s="199" t="e">
        <f t="shared" si="4"/>
        <v>#DIV/0!</v>
      </c>
      <c r="P55" s="199" t="e">
        <f t="shared" si="5"/>
        <v>#DIV/0!</v>
      </c>
    </row>
    <row r="56" spans="1:16" ht="15.75">
      <c r="A56" s="45" t="s">
        <v>400</v>
      </c>
      <c r="B56" s="57" t="s">
        <v>235</v>
      </c>
      <c r="C56" s="91" t="s">
        <v>352</v>
      </c>
      <c r="D56" s="15">
        <v>5000</v>
      </c>
      <c r="E56" s="53"/>
      <c r="F56" s="53"/>
      <c r="G56" s="53"/>
      <c r="H56" s="53"/>
      <c r="I56" s="53"/>
      <c r="J56" s="196"/>
      <c r="K56" s="197">
        <f t="shared" si="0"/>
        <v>0</v>
      </c>
      <c r="L56" s="198" t="e">
        <f t="shared" si="1"/>
        <v>#DIV/0!</v>
      </c>
      <c r="M56" s="199">
        <f t="shared" si="2"/>
        <v>0</v>
      </c>
      <c r="N56" s="199">
        <f t="shared" si="3"/>
        <v>0</v>
      </c>
      <c r="O56" s="199" t="e">
        <f t="shared" si="4"/>
        <v>#DIV/0!</v>
      </c>
      <c r="P56" s="199" t="e">
        <f t="shared" si="5"/>
        <v>#DIV/0!</v>
      </c>
    </row>
    <row r="57" spans="1:16" ht="15.75">
      <c r="A57" s="45" t="s">
        <v>401</v>
      </c>
      <c r="B57" s="57" t="s">
        <v>236</v>
      </c>
      <c r="C57" s="91" t="s">
        <v>352</v>
      </c>
      <c r="D57" s="15">
        <v>2500</v>
      </c>
      <c r="E57" s="53"/>
      <c r="F57" s="53"/>
      <c r="G57" s="53"/>
      <c r="H57" s="53"/>
      <c r="I57" s="53"/>
      <c r="J57" s="196"/>
      <c r="K57" s="197">
        <f t="shared" si="0"/>
        <v>0</v>
      </c>
      <c r="L57" s="198" t="e">
        <f t="shared" si="1"/>
        <v>#DIV/0!</v>
      </c>
      <c r="M57" s="199">
        <f t="shared" si="2"/>
        <v>0</v>
      </c>
      <c r="N57" s="199">
        <f t="shared" si="3"/>
        <v>0</v>
      </c>
      <c r="O57" s="199" t="e">
        <f t="shared" si="4"/>
        <v>#DIV/0!</v>
      </c>
      <c r="P57" s="199" t="e">
        <f t="shared" si="5"/>
        <v>#DIV/0!</v>
      </c>
    </row>
    <row r="58" spans="1:16" ht="15.75">
      <c r="A58" s="45" t="s">
        <v>402</v>
      </c>
      <c r="B58" s="57" t="s">
        <v>237</v>
      </c>
      <c r="C58" s="91" t="s">
        <v>352</v>
      </c>
      <c r="D58" s="15">
        <v>2500</v>
      </c>
      <c r="E58" s="53"/>
      <c r="F58" s="53"/>
      <c r="G58" s="53"/>
      <c r="H58" s="53"/>
      <c r="I58" s="53"/>
      <c r="J58" s="196"/>
      <c r="K58" s="197">
        <f t="shared" si="0"/>
        <v>0</v>
      </c>
      <c r="L58" s="198" t="e">
        <f t="shared" si="1"/>
        <v>#DIV/0!</v>
      </c>
      <c r="M58" s="199">
        <f t="shared" si="2"/>
        <v>0</v>
      </c>
      <c r="N58" s="199">
        <f t="shared" si="3"/>
        <v>0</v>
      </c>
      <c r="O58" s="199" t="e">
        <f t="shared" si="4"/>
        <v>#DIV/0!</v>
      </c>
      <c r="P58" s="199" t="e">
        <f t="shared" si="5"/>
        <v>#DIV/0!</v>
      </c>
    </row>
    <row r="59" spans="1:16" ht="15.75">
      <c r="A59" s="45" t="s">
        <v>403</v>
      </c>
      <c r="B59" s="57" t="s">
        <v>238</v>
      </c>
      <c r="C59" s="91" t="s">
        <v>352</v>
      </c>
      <c r="D59" s="15">
        <v>3750</v>
      </c>
      <c r="E59" s="53"/>
      <c r="F59" s="53"/>
      <c r="G59" s="53"/>
      <c r="H59" s="53"/>
      <c r="I59" s="53"/>
      <c r="J59" s="196"/>
      <c r="K59" s="197">
        <f t="shared" si="0"/>
        <v>0</v>
      </c>
      <c r="L59" s="198" t="e">
        <f t="shared" si="1"/>
        <v>#DIV/0!</v>
      </c>
      <c r="M59" s="199">
        <f t="shared" si="2"/>
        <v>0</v>
      </c>
      <c r="N59" s="199">
        <f t="shared" si="3"/>
        <v>0</v>
      </c>
      <c r="O59" s="199" t="e">
        <f t="shared" si="4"/>
        <v>#DIV/0!</v>
      </c>
      <c r="P59" s="199" t="e">
        <f t="shared" si="5"/>
        <v>#DIV/0!</v>
      </c>
    </row>
    <row r="60" spans="1:16" ht="15.75">
      <c r="A60" s="45" t="s">
        <v>404</v>
      </c>
      <c r="B60" s="57" t="s">
        <v>239</v>
      </c>
      <c r="C60" s="91" t="s">
        <v>352</v>
      </c>
      <c r="D60" s="15">
        <v>2500</v>
      </c>
      <c r="E60" s="53"/>
      <c r="F60" s="53"/>
      <c r="G60" s="53"/>
      <c r="H60" s="53"/>
      <c r="I60" s="53"/>
      <c r="J60" s="196"/>
      <c r="K60" s="197">
        <f t="shared" si="0"/>
        <v>0</v>
      </c>
      <c r="L60" s="198" t="e">
        <f t="shared" si="1"/>
        <v>#DIV/0!</v>
      </c>
      <c r="M60" s="199">
        <f t="shared" si="2"/>
        <v>0</v>
      </c>
      <c r="N60" s="199">
        <f t="shared" si="3"/>
        <v>0</v>
      </c>
      <c r="O60" s="199" t="e">
        <f t="shared" si="4"/>
        <v>#DIV/0!</v>
      </c>
      <c r="P60" s="199" t="e">
        <f t="shared" si="5"/>
        <v>#DIV/0!</v>
      </c>
    </row>
    <row r="61" spans="1:16" ht="15.75">
      <c r="A61" s="45" t="s">
        <v>405</v>
      </c>
      <c r="B61" s="57" t="s">
        <v>595</v>
      </c>
      <c r="C61" s="91" t="s">
        <v>352</v>
      </c>
      <c r="D61" s="15">
        <v>5000</v>
      </c>
      <c r="E61" s="53"/>
      <c r="F61" s="53"/>
      <c r="G61" s="53"/>
      <c r="H61" s="53"/>
      <c r="I61" s="53"/>
      <c r="J61" s="196"/>
      <c r="K61" s="197">
        <f t="shared" si="0"/>
        <v>0</v>
      </c>
      <c r="L61" s="198" t="e">
        <f t="shared" si="1"/>
        <v>#DIV/0!</v>
      </c>
      <c r="M61" s="199">
        <f t="shared" si="2"/>
        <v>0</v>
      </c>
      <c r="N61" s="199">
        <f t="shared" si="3"/>
        <v>0</v>
      </c>
      <c r="O61" s="199" t="e">
        <f t="shared" si="4"/>
        <v>#DIV/0!</v>
      </c>
      <c r="P61" s="199" t="e">
        <f t="shared" si="5"/>
        <v>#DIV/0!</v>
      </c>
    </row>
    <row r="62" spans="1:16" ht="15.75">
      <c r="A62" s="45" t="s">
        <v>406</v>
      </c>
      <c r="B62" s="57" t="s">
        <v>597</v>
      </c>
      <c r="C62" s="91" t="s">
        <v>352</v>
      </c>
      <c r="D62" s="15">
        <v>5000</v>
      </c>
      <c r="E62" s="53"/>
      <c r="F62" s="53"/>
      <c r="G62" s="53"/>
      <c r="H62" s="53"/>
      <c r="I62" s="53"/>
      <c r="J62" s="196"/>
      <c r="K62" s="197">
        <f t="shared" si="0"/>
        <v>0</v>
      </c>
      <c r="L62" s="198" t="e">
        <f t="shared" si="1"/>
        <v>#DIV/0!</v>
      </c>
      <c r="M62" s="199">
        <f t="shared" si="2"/>
        <v>0</v>
      </c>
      <c r="N62" s="199">
        <f t="shared" si="3"/>
        <v>0</v>
      </c>
      <c r="O62" s="199" t="e">
        <f t="shared" si="4"/>
        <v>#DIV/0!</v>
      </c>
      <c r="P62" s="199" t="e">
        <f t="shared" si="5"/>
        <v>#DIV/0!</v>
      </c>
    </row>
    <row r="63" spans="1:16" ht="15.75">
      <c r="A63" s="45" t="s">
        <v>598</v>
      </c>
      <c r="B63" s="57" t="s">
        <v>596</v>
      </c>
      <c r="C63" s="91" t="s">
        <v>352</v>
      </c>
      <c r="D63" s="15">
        <v>5000</v>
      </c>
      <c r="E63" s="53"/>
      <c r="F63" s="53"/>
      <c r="G63" s="53"/>
      <c r="H63" s="53"/>
      <c r="I63" s="53"/>
      <c r="J63" s="196"/>
      <c r="K63" s="197">
        <f t="shared" si="0"/>
        <v>0</v>
      </c>
      <c r="L63" s="198" t="e">
        <f t="shared" si="1"/>
        <v>#DIV/0!</v>
      </c>
      <c r="M63" s="199">
        <f t="shared" si="2"/>
        <v>0</v>
      </c>
      <c r="N63" s="199">
        <f t="shared" si="3"/>
        <v>0</v>
      </c>
      <c r="O63" s="199" t="e">
        <f t="shared" si="4"/>
        <v>#DIV/0!</v>
      </c>
      <c r="P63" s="199" t="e">
        <f t="shared" si="5"/>
        <v>#DIV/0!</v>
      </c>
    </row>
    <row r="64" spans="1:16" ht="15.75">
      <c r="A64" s="45" t="s">
        <v>599</v>
      </c>
      <c r="B64" s="57" t="s">
        <v>12</v>
      </c>
      <c r="C64" s="91" t="s">
        <v>352</v>
      </c>
      <c r="D64" s="15">
        <v>2</v>
      </c>
      <c r="E64" s="53"/>
      <c r="F64" s="53"/>
      <c r="G64" s="53"/>
      <c r="H64" s="53"/>
      <c r="I64" s="53"/>
      <c r="J64" s="196"/>
      <c r="K64" s="197">
        <f t="shared" si="0"/>
        <v>0</v>
      </c>
      <c r="L64" s="198" t="e">
        <f t="shared" si="1"/>
        <v>#DIV/0!</v>
      </c>
      <c r="M64" s="199">
        <f t="shared" si="2"/>
        <v>0</v>
      </c>
      <c r="N64" s="199">
        <f t="shared" si="3"/>
        <v>0</v>
      </c>
      <c r="O64" s="199" t="e">
        <f t="shared" si="4"/>
        <v>#DIV/0!</v>
      </c>
      <c r="P64" s="199" t="e">
        <f t="shared" si="5"/>
        <v>#DIV/0!</v>
      </c>
    </row>
    <row r="65" spans="1:16" ht="15.75">
      <c r="A65" s="45" t="s">
        <v>600</v>
      </c>
      <c r="B65" s="57" t="s">
        <v>50</v>
      </c>
      <c r="C65" s="91" t="s">
        <v>352</v>
      </c>
      <c r="D65" s="15">
        <v>2</v>
      </c>
      <c r="E65" s="53"/>
      <c r="F65" s="53"/>
      <c r="G65" s="53"/>
      <c r="H65" s="53"/>
      <c r="I65" s="53"/>
      <c r="J65" s="196"/>
      <c r="K65" s="197">
        <f t="shared" si="0"/>
        <v>0</v>
      </c>
      <c r="L65" s="198" t="e">
        <f t="shared" si="1"/>
        <v>#DIV/0!</v>
      </c>
      <c r="M65" s="199">
        <f t="shared" si="2"/>
        <v>0</v>
      </c>
      <c r="N65" s="199">
        <f t="shared" si="3"/>
        <v>0</v>
      </c>
      <c r="O65" s="199" t="e">
        <f t="shared" si="4"/>
        <v>#DIV/0!</v>
      </c>
      <c r="P65" s="199" t="e">
        <f t="shared" si="5"/>
        <v>#DIV/0!</v>
      </c>
    </row>
    <row r="66" spans="1:16" ht="12.75">
      <c r="A66" s="225" t="s">
        <v>640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5" t="e">
        <f>SUM(O3:O65)</f>
        <v>#DIV/0!</v>
      </c>
      <c r="P66" s="208" t="e">
        <f t="shared" si="5"/>
        <v>#DIV/0!</v>
      </c>
    </row>
    <row r="68" spans="1:4" ht="51">
      <c r="A68" s="54"/>
      <c r="B68" s="190" t="s">
        <v>620</v>
      </c>
      <c r="C68" s="17"/>
      <c r="D68" s="17"/>
    </row>
    <row r="69" spans="1:4" ht="25.5">
      <c r="A69" s="54"/>
      <c r="B69" s="178" t="s">
        <v>622</v>
      </c>
      <c r="C69" s="192"/>
      <c r="D69" s="193"/>
    </row>
    <row r="70" spans="1:4" ht="114.75">
      <c r="A70" s="54"/>
      <c r="B70" s="178" t="s">
        <v>642</v>
      </c>
      <c r="C70" s="193"/>
      <c r="D70" s="193"/>
    </row>
    <row r="71" spans="1:4" ht="25.5">
      <c r="A71" s="54"/>
      <c r="B71" s="178" t="s">
        <v>630</v>
      </c>
      <c r="C71" s="193"/>
      <c r="D71" s="193"/>
    </row>
    <row r="72" spans="1:4" ht="12.75">
      <c r="A72" s="54"/>
      <c r="B72" s="178"/>
      <c r="C72" s="193"/>
      <c r="D72" s="193"/>
    </row>
    <row r="73" spans="1:6" ht="78" customHeight="1">
      <c r="A73" s="54"/>
      <c r="B73" s="219" t="s">
        <v>621</v>
      </c>
      <c r="C73" s="219"/>
      <c r="D73" s="219"/>
      <c r="E73" s="219"/>
      <c r="F73" s="219"/>
    </row>
  </sheetData>
  <sheetProtection/>
  <mergeCells count="2">
    <mergeCell ref="B73:F73"/>
    <mergeCell ref="A66:N6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2018-10-09T11:11:58Z</cp:lastPrinted>
  <dcterms:created xsi:type="dcterms:W3CDTF">1996-10-14T23:33:28Z</dcterms:created>
  <dcterms:modified xsi:type="dcterms:W3CDTF">2018-10-09T11:12:05Z</dcterms:modified>
  <cp:category/>
  <cp:version/>
  <cp:contentType/>
  <cp:contentStatus/>
</cp:coreProperties>
</file>